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858"/>
  </bookViews>
  <sheets>
    <sheet name="封面" sheetId="42" r:id="rId1"/>
    <sheet name="目录 " sheetId="43" r:id="rId2"/>
    <sheet name="公共预算收入决算情况表" sheetId="1" r:id="rId3"/>
    <sheet name="公共预算支出决算情况表" sheetId="2" r:id="rId4"/>
    <sheet name="公共预算支出决算情况表（政府经济科目）" sheetId="7" r:id="rId5"/>
    <sheet name="县本级公共预算收入决算情况表" sheetId="9" r:id="rId6"/>
    <sheet name="县本级公共预算支出决算情况表" sheetId="38" r:id="rId7"/>
    <sheet name="县本级公共预算支出决算情况表（政府经济科目）" sheetId="12" r:id="rId8"/>
    <sheet name="一般公共预算税收返还和转移支付决算表" sheetId="15" r:id="rId9"/>
    <sheet name="基金收入决算情况表" sheetId="3" r:id="rId10"/>
    <sheet name="基金支出决算情况表" sheetId="4" r:id="rId11"/>
    <sheet name="政府性基金转移支付决算表" sheetId="17" r:id="rId12"/>
    <sheet name="社会保险基金收入支出决算表 " sheetId="39" r:id="rId13"/>
    <sheet name="国有资本经营预算收支决算表" sheetId="18" r:id="rId14"/>
    <sheet name="工资预留、预备费使用情况表" sheetId="41" r:id="rId15"/>
    <sheet name="政府一般债务限额和余额情况决算表 " sheetId="37" r:id="rId16"/>
    <sheet name="乡镇结算表" sheetId="22" r:id="rId17"/>
    <sheet name="重点项目绩效评价" sheetId="29" r:id="rId18"/>
    <sheet name="部门整体支出" sheetId="30" r:id="rId19"/>
    <sheet name="地方政府债券使用情况" sheetId="36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xlnm._FilterDatabase" localSheetId="2" hidden="1">公共预算收入决算情况表!$A$1:$I$28</definedName>
    <definedName name="_xlnm._FilterDatabase" localSheetId="3" hidden="1">公共预算支出决算情况表!$A$7:$XFC$166</definedName>
    <definedName name="_xlnm._FilterDatabase" localSheetId="5" hidden="1">县本级公共预算收入决算情况表!$A$5:$H$28</definedName>
    <definedName name="_xlnm._FilterDatabase" localSheetId="6" hidden="1">县本级公共预算支出决算情况表!$A$7:$Q$558</definedName>
    <definedName name="_xlnm._FilterDatabase" localSheetId="7" hidden="1">'县本级公共预算支出决算情况表（政府经济科目）'!$A$6:$F$63</definedName>
    <definedName name="_xlnm._FilterDatabase" localSheetId="8" hidden="1">一般公共预算税收返还和转移支付决算表!$A$5:$B$54</definedName>
    <definedName name="_xlnm._FilterDatabase" localSheetId="10" hidden="1">基金支出决算情况表!$A$7:$L$77</definedName>
    <definedName name="_xlnm._FilterDatabase" localSheetId="14" hidden="1">工资预留、预备费使用情况表!$A$7:$H$172</definedName>
    <definedName name="_xlnm._FilterDatabase" localSheetId="17" hidden="1">重点项目绩效评价!$A$2:$F$17</definedName>
    <definedName name="_xlnm._FilterDatabase" localSheetId="18" hidden="1">部门整体支出!$A$3:$C$10</definedName>
    <definedName name="_xlnm._FilterDatabase" localSheetId="4" hidden="1">'公共预算支出决算情况表（政府经济科目）'!$A$6:$D$74</definedName>
    <definedName name="_xlnm.Print_Titles" localSheetId="2">公共预算收入决算情况表!$1:$4</definedName>
    <definedName name="_xlnm.Print_Titles" localSheetId="3">公共预算支出决算情况表!$1:$6</definedName>
    <definedName name="_xlnm.Print_Titles" localSheetId="4">'公共预算支出决算情况表（政府经济科目）'!$1:$5</definedName>
    <definedName name="_xlnm.Print_Titles" localSheetId="9">基金收入决算情况表!$1:$4</definedName>
    <definedName name="_xlnm.Print_Titles" localSheetId="10">基金支出决算情况表!$1:$6</definedName>
    <definedName name="_xlnm.Print_Titles" localSheetId="7">'县本级公共预算支出决算情况表（政府经济科目）'!$1:$5</definedName>
    <definedName name="_xlnm._FilterDatabase" localSheetId="9" hidden="1">基金收入决算情况表!$A$4:$I$10</definedName>
    <definedName name="_21114">#REF!</definedName>
    <definedName name="_Fill" hidden="1">[1]eqpmad2!#REF!</definedName>
    <definedName name="_Order1" hidden="1">255</definedName>
    <definedName name="_Order2" hidden="1">255</definedName>
    <definedName name="A">#REF!</definedName>
    <definedName name="aa">#REF!</definedName>
    <definedName name="as">#N/A</definedName>
    <definedName name="data">#REF!</definedName>
    <definedName name="Database" hidden="1">#REF!</definedName>
    <definedName name="database2">#REF!</definedName>
    <definedName name="database3">#REF!</definedName>
    <definedName name="dss" hidden="1">#REF!</definedName>
    <definedName name="E206.">#REF!</definedName>
    <definedName name="eee">#REF!</definedName>
    <definedName name="fff">#REF!</definedName>
    <definedName name="gxxe2003">'[2]P1012001'!$A$6:$E$117</definedName>
    <definedName name="gxxe20032">'[2]P1012001'!$A$6:$E$117</definedName>
    <definedName name="hhhh">#REF!</definedName>
    <definedName name="HWSheet">1</definedName>
    <definedName name="kkkk">#REF!</definedName>
    <definedName name="_xlnm.Print_Area">#N/A</definedName>
    <definedName name="Print_Area_MI">#REF!</definedName>
    <definedName name="rrrr">#REF!</definedName>
    <definedName name="s">#REF!</definedName>
    <definedName name="sfeggsafasfas">#REF!</definedName>
    <definedName name="ss">#REF!</definedName>
    <definedName name="ttt">#REF!</definedName>
    <definedName name="tttt">#REF!</definedName>
    <definedName name="www">#REF!</definedName>
    <definedName name="yyyy">#REF!</definedName>
    <definedName name="本级标准收入2004年">[3]本年收入合计!$E$4:$E$184</definedName>
    <definedName name="拨款汇总_合计">SUM([4]汇总!#REF!)</definedName>
    <definedName name="财力">#REF!</definedName>
    <definedName name="财政供养人员增幅2004年">[5]财政供养人员增幅!$E$6</definedName>
    <definedName name="财政供养人员增幅2004年分县">[5]财政供养人员增幅!$E$4:$E$184</definedName>
    <definedName name="村级标准支出">[6]村级支出!$E$4:$E$184</definedName>
    <definedName name="大多数">[7]Sheet2!$A$15</definedName>
    <definedName name="大幅度">#REF!</definedName>
    <definedName name="地区名称">[8]封面!#REF!</definedName>
    <definedName name="第二产业分县2003年">[9]GDP!$G$4:$G$184</definedName>
    <definedName name="第二产业合计2003年">[9]GDP!$G$4</definedName>
    <definedName name="第三产业分县2003年">[9]GDP!$H$4:$H$184</definedName>
    <definedName name="第三产业合计2003年">[9]GDP!$H$4</definedName>
    <definedName name="耕地占用税分县2003年">[10]一般预算收入!$U$4:$U$184</definedName>
    <definedName name="耕地占用税合计2003年">[10]一般预算收入!$U$4</definedName>
    <definedName name="工商税收2004年">[11]工商税收!$S$4:$S$184</definedName>
    <definedName name="工商税收合计2004年">[11]工商税收!$S$4</definedName>
    <definedName name="公检法司部门编制数">[12]公检法司编制!$E$4:$E$184</definedName>
    <definedName name="公用标准支出">[13]合计!$E$4:$E$184</definedName>
    <definedName name="行政管理部门编制数">[12]行政编制!$E$4:$E$184</definedName>
    <definedName name="汇率">#REF!</definedName>
    <definedName name="科目编码">[14]编码!$A$2:$A$145</definedName>
    <definedName name="农业人口2003年">[15]农业人口!$E$4:$E$184</definedName>
    <definedName name="农业税分县2003年">[10]一般预算收入!$S$4:$S$184</definedName>
    <definedName name="农业税合计2003年">[10]一般预算收入!$S$4</definedName>
    <definedName name="农业特产税分县2003年">[10]一般预算收入!$T$4:$T$184</definedName>
    <definedName name="农业特产税合计2003年">[10]一般预算收入!$T$4</definedName>
    <definedName name="农业用地面积">[16]农业用地!$E$4:$E$184</definedName>
    <definedName name="契税分县2003年">[10]一般预算收入!$V$4:$V$184</definedName>
    <definedName name="契税合计2003年">[10]一般预算收入!$V$4</definedName>
    <definedName name="全额差额比例">'[17]C01-1'!#REF!</definedName>
    <definedName name="人员标准支出">[18]人员支出!$E$4:$E$184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[19]事业发展!$E$4:$E$184</definedName>
    <definedName name="是">#REF!</definedName>
    <definedName name="位次d">[20]四月份月报!#REF!</definedName>
    <definedName name="乡镇个数">[21]行政区划!$D$6:$D$184</definedName>
    <definedName name="性别">[22]基础编码!$H$2:$H$3</definedName>
    <definedName name="学历">[22]基础编码!$S$2:$S$9</definedName>
    <definedName name="一般预算收入2002年">'[23]2002年一般预算收入'!$AC$4:$AC$184</definedName>
    <definedName name="一般预算收入2003年">[10]一般预算收入!$AD$4:$AD$184</definedName>
    <definedName name="一般预算收入合计2003年">[10]一般预算收入!$AC$4</definedName>
    <definedName name="支出">'[24]P1012001'!$A$6:$E$117</definedName>
    <definedName name="中国">#REF!</definedName>
    <definedName name="中小学生人数2003年">[25]中小学生!$E$4:$E$184</definedName>
    <definedName name="总人口2003年">[26]总人口!$E$4:$E$184</definedName>
    <definedName name="전">#REF!</definedName>
    <definedName name="주택사업본부">#REF!</definedName>
    <definedName name="철구사업본부">#REF!</definedName>
    <definedName name="Module.Prix_SMC" localSheetId="16">乡镇结算表!Module.Prix_SMC</definedName>
    <definedName name="_xlnm._FilterDatabase" localSheetId="16" hidden="1">乡镇结算表!$A$5:$J$40</definedName>
    <definedName name="_xlnm.Print_Titles" localSheetId="16">乡镇结算表!$2:$5</definedName>
    <definedName name="_xlnm.Print_Area" localSheetId="3">公共预算支出决算情况表!$A$1:$O$166</definedName>
    <definedName name="_xlnm.Print_Area" localSheetId="9">基金收入决算情况表!$A$1:$H$10</definedName>
    <definedName name="_xlnm.Print_Area" localSheetId="10">基金支出决算情况表!$A$1:$L$77</definedName>
    <definedName name="_xlnm.Print_Titles" localSheetId="8">一般公共预算税收返还和转移支付决算表!$4:$5</definedName>
    <definedName name="_xlnm.Print_Titles" localSheetId="5">县本级公共预算收入决算情况表!$4:$4</definedName>
    <definedName name="_21114" localSheetId="19">#REF!</definedName>
    <definedName name="A" localSheetId="19">#REF!</definedName>
    <definedName name="aa" localSheetId="19">#REF!</definedName>
    <definedName name="data" localSheetId="19">#REF!</definedName>
    <definedName name="Database" localSheetId="19" hidden="1">#REF!</definedName>
    <definedName name="database2" localSheetId="19">#REF!</definedName>
    <definedName name="database3" localSheetId="19">#REF!</definedName>
    <definedName name="dss" localSheetId="19" hidden="1">#REF!</definedName>
    <definedName name="E206." localSheetId="19">#REF!</definedName>
    <definedName name="eee" localSheetId="19">#REF!</definedName>
    <definedName name="fff" localSheetId="19">#REF!</definedName>
    <definedName name="hhhh" localSheetId="19">#REF!</definedName>
    <definedName name="kkkk" localSheetId="19">#REF!</definedName>
    <definedName name="Print_Area_MI" localSheetId="19">#REF!</definedName>
    <definedName name="rrrr" localSheetId="19">#REF!</definedName>
    <definedName name="s" localSheetId="19">#REF!</definedName>
    <definedName name="sfeggsafasfas" localSheetId="19">#REF!</definedName>
    <definedName name="ss" localSheetId="19">#REF!</definedName>
    <definedName name="ttt" localSheetId="19">#REF!</definedName>
    <definedName name="tttt" localSheetId="19">#REF!</definedName>
    <definedName name="www" localSheetId="19">#REF!</definedName>
    <definedName name="yyyy" localSheetId="19">#REF!</definedName>
    <definedName name="财力" localSheetId="19">#REF!</definedName>
    <definedName name="大幅度" localSheetId="19">#REF!</definedName>
    <definedName name="汇率" localSheetId="19">#REF!</definedName>
    <definedName name="生产列1" localSheetId="19">#REF!</definedName>
    <definedName name="生产列11" localSheetId="19">#REF!</definedName>
    <definedName name="生产列15" localSheetId="19">#REF!</definedName>
    <definedName name="生产列16" localSheetId="19">#REF!</definedName>
    <definedName name="生产列17" localSheetId="19">#REF!</definedName>
    <definedName name="生产列19" localSheetId="19">#REF!</definedName>
    <definedName name="生产列2" localSheetId="19">#REF!</definedName>
    <definedName name="生产列20" localSheetId="19">#REF!</definedName>
    <definedName name="生产列3" localSheetId="19">#REF!</definedName>
    <definedName name="生产列4" localSheetId="19">#REF!</definedName>
    <definedName name="生产列5" localSheetId="19">#REF!</definedName>
    <definedName name="生产列6" localSheetId="19">#REF!</definedName>
    <definedName name="生产列7" localSheetId="19">#REF!</definedName>
    <definedName name="生产列8" localSheetId="19">#REF!</definedName>
    <definedName name="生产列9" localSheetId="19">#REF!</definedName>
    <definedName name="生产期" localSheetId="19">#REF!</definedName>
    <definedName name="生产期1" localSheetId="19">#REF!</definedName>
    <definedName name="生产期11" localSheetId="19">#REF!</definedName>
    <definedName name="生产期123" localSheetId="19">#REF!</definedName>
    <definedName name="生产期15" localSheetId="19">#REF!</definedName>
    <definedName name="生产期16" localSheetId="19">#REF!</definedName>
    <definedName name="生产期17" localSheetId="19">#REF!</definedName>
    <definedName name="生产期19" localSheetId="19">#REF!</definedName>
    <definedName name="生产期2" localSheetId="19">#REF!</definedName>
    <definedName name="生产期20" localSheetId="19">#REF!</definedName>
    <definedName name="生产期3" localSheetId="19">#REF!</definedName>
    <definedName name="生产期4" localSheetId="19">#REF!</definedName>
    <definedName name="生产期5" localSheetId="19">#REF!</definedName>
    <definedName name="生产期6" localSheetId="19">#REF!</definedName>
    <definedName name="生产期7" localSheetId="19">#REF!</definedName>
    <definedName name="生产期8" localSheetId="19">#REF!</definedName>
    <definedName name="生产期9" localSheetId="19">#REF!</definedName>
    <definedName name="是" localSheetId="19">#REF!</definedName>
    <definedName name="中国" localSheetId="19">#REF!</definedName>
    <definedName name="전" localSheetId="19">#REF!</definedName>
    <definedName name="주택사업본부" localSheetId="19">#REF!</definedName>
    <definedName name="철구사업본부" localSheetId="19">#REF!</definedName>
    <definedName name="_21114" localSheetId="15">#REF!</definedName>
    <definedName name="A" localSheetId="15">#REF!</definedName>
    <definedName name="aa" localSheetId="15">#REF!</definedName>
    <definedName name="data" localSheetId="15">#REF!</definedName>
    <definedName name="Database" localSheetId="15" hidden="1">#REF!</definedName>
    <definedName name="database2" localSheetId="15">#REF!</definedName>
    <definedName name="database3" localSheetId="15">#REF!</definedName>
    <definedName name="dss" localSheetId="15" hidden="1">#REF!</definedName>
    <definedName name="E206." localSheetId="15">#REF!</definedName>
    <definedName name="eee" localSheetId="15">#REF!</definedName>
    <definedName name="fff" localSheetId="15">#REF!</definedName>
    <definedName name="hhhh" localSheetId="15">#REF!</definedName>
    <definedName name="kkkk" localSheetId="15">#REF!</definedName>
    <definedName name="Print_Area_MI" localSheetId="15">#REF!</definedName>
    <definedName name="rrrr" localSheetId="15">#REF!</definedName>
    <definedName name="s" localSheetId="15">#REF!</definedName>
    <definedName name="sfeggsafasfas" localSheetId="15">#REF!</definedName>
    <definedName name="ss" localSheetId="15">#REF!</definedName>
    <definedName name="ttt" localSheetId="15">#REF!</definedName>
    <definedName name="tttt" localSheetId="15">#REF!</definedName>
    <definedName name="www" localSheetId="15">#REF!</definedName>
    <definedName name="yyyy" localSheetId="15">#REF!</definedName>
    <definedName name="财力" localSheetId="15">#REF!</definedName>
    <definedName name="大幅度" localSheetId="15">#REF!</definedName>
    <definedName name="汇率" localSheetId="15">#REF!</definedName>
    <definedName name="生产列1" localSheetId="15">#REF!</definedName>
    <definedName name="生产列11" localSheetId="15">#REF!</definedName>
    <definedName name="生产列15" localSheetId="15">#REF!</definedName>
    <definedName name="生产列16" localSheetId="15">#REF!</definedName>
    <definedName name="生产列17" localSheetId="15">#REF!</definedName>
    <definedName name="生产列19" localSheetId="15">#REF!</definedName>
    <definedName name="生产列2" localSheetId="15">#REF!</definedName>
    <definedName name="生产列20" localSheetId="15">#REF!</definedName>
    <definedName name="生产列3" localSheetId="15">#REF!</definedName>
    <definedName name="生产列4" localSheetId="15">#REF!</definedName>
    <definedName name="生产列5" localSheetId="15">#REF!</definedName>
    <definedName name="生产列6" localSheetId="15">#REF!</definedName>
    <definedName name="生产列7" localSheetId="15">#REF!</definedName>
    <definedName name="生产列8" localSheetId="15">#REF!</definedName>
    <definedName name="生产列9" localSheetId="15">#REF!</definedName>
    <definedName name="生产期" localSheetId="15">#REF!</definedName>
    <definedName name="生产期1" localSheetId="15">#REF!</definedName>
    <definedName name="生产期11" localSheetId="15">#REF!</definedName>
    <definedName name="生产期123" localSheetId="15">#REF!</definedName>
    <definedName name="生产期15" localSheetId="15">#REF!</definedName>
    <definedName name="生产期16" localSheetId="15">#REF!</definedName>
    <definedName name="生产期17" localSheetId="15">#REF!</definedName>
    <definedName name="生产期19" localSheetId="15">#REF!</definedName>
    <definedName name="生产期2" localSheetId="15">#REF!</definedName>
    <definedName name="生产期20" localSheetId="15">#REF!</definedName>
    <definedName name="生产期3" localSheetId="15">#REF!</definedName>
    <definedName name="生产期4" localSheetId="15">#REF!</definedName>
    <definedName name="生产期5" localSheetId="15">#REF!</definedName>
    <definedName name="生产期6" localSheetId="15">#REF!</definedName>
    <definedName name="生产期7" localSheetId="15">#REF!</definedName>
    <definedName name="生产期8" localSheetId="15">#REF!</definedName>
    <definedName name="生产期9" localSheetId="15">#REF!</definedName>
    <definedName name="是" localSheetId="15">#REF!</definedName>
    <definedName name="中国" localSheetId="15">#REF!</definedName>
    <definedName name="전" localSheetId="15">#REF!</definedName>
    <definedName name="주택사업본부" localSheetId="15">#REF!</definedName>
    <definedName name="철구사업본부" localSheetId="15">#REF!</definedName>
    <definedName name="_xlnm.Print_Area" localSheetId="16">乡镇结算表!$A$1:$K$50</definedName>
    <definedName name="_xlnm.Print_Titles" localSheetId="6">县本级公共预算支出决算情况表!$1:$6</definedName>
    <definedName name="_21114" localSheetId="6">#REF!</definedName>
    <definedName name="A" localSheetId="6">#REF!</definedName>
    <definedName name="aa" localSheetId="6">#REF!</definedName>
    <definedName name="data" localSheetId="6">#REF!</definedName>
    <definedName name="Database" localSheetId="6" hidden="1">#REF!</definedName>
    <definedName name="database2" localSheetId="6">#REF!</definedName>
    <definedName name="database3" localSheetId="6">#REF!</definedName>
    <definedName name="dss" localSheetId="6" hidden="1">#REF!</definedName>
    <definedName name="E206." localSheetId="6">#REF!</definedName>
    <definedName name="eee" localSheetId="6">#REF!</definedName>
    <definedName name="fff" localSheetId="6">#REF!</definedName>
    <definedName name="hhhh" localSheetId="6">#REF!</definedName>
    <definedName name="kkkk" localSheetId="6">#REF!</definedName>
    <definedName name="_xlnm.Print_Area" localSheetId="6">县本级公共预算支出决算情况表!$A$1:$O$558</definedName>
    <definedName name="Print_Area_MI" localSheetId="6">#REF!</definedName>
    <definedName name="rrrr" localSheetId="6">#REF!</definedName>
    <definedName name="s" localSheetId="6">#REF!</definedName>
    <definedName name="sfeggsafasfas" localSheetId="6">#REF!</definedName>
    <definedName name="ss" localSheetId="6">#REF!</definedName>
    <definedName name="ttt" localSheetId="6">#REF!</definedName>
    <definedName name="tttt" localSheetId="6">#REF!</definedName>
    <definedName name="www" localSheetId="6">#REF!</definedName>
    <definedName name="yyyy" localSheetId="6">#REF!</definedName>
    <definedName name="财力" localSheetId="6">#REF!</definedName>
    <definedName name="大幅度" localSheetId="6">#REF!</definedName>
    <definedName name="汇率" localSheetId="6">#REF!</definedName>
    <definedName name="生产列1" localSheetId="6">#REF!</definedName>
    <definedName name="生产列11" localSheetId="6">#REF!</definedName>
    <definedName name="生产列15" localSheetId="6">#REF!</definedName>
    <definedName name="生产列16" localSheetId="6">#REF!</definedName>
    <definedName name="生产列17" localSheetId="6">#REF!</definedName>
    <definedName name="生产列19" localSheetId="6">#REF!</definedName>
    <definedName name="生产列2" localSheetId="6">#REF!</definedName>
    <definedName name="生产列20" localSheetId="6">#REF!</definedName>
    <definedName name="生产列3" localSheetId="6">#REF!</definedName>
    <definedName name="生产列4" localSheetId="6">#REF!</definedName>
    <definedName name="生产列5" localSheetId="6">#REF!</definedName>
    <definedName name="生产列6" localSheetId="6">#REF!</definedName>
    <definedName name="生产列7" localSheetId="6">#REF!</definedName>
    <definedName name="生产列8" localSheetId="6">#REF!</definedName>
    <definedName name="生产列9" localSheetId="6">#REF!</definedName>
    <definedName name="生产期" localSheetId="6">#REF!</definedName>
    <definedName name="生产期1" localSheetId="6">#REF!</definedName>
    <definedName name="生产期11" localSheetId="6">#REF!</definedName>
    <definedName name="生产期123" localSheetId="6">#REF!</definedName>
    <definedName name="生产期15" localSheetId="6">#REF!</definedName>
    <definedName name="生产期16" localSheetId="6">#REF!</definedName>
    <definedName name="生产期17" localSheetId="6">#REF!</definedName>
    <definedName name="生产期19" localSheetId="6">#REF!</definedName>
    <definedName name="生产期2" localSheetId="6">#REF!</definedName>
    <definedName name="生产期20" localSheetId="6">#REF!</definedName>
    <definedName name="生产期3" localSheetId="6">#REF!</definedName>
    <definedName name="生产期4" localSheetId="6">#REF!</definedName>
    <definedName name="生产期5" localSheetId="6">#REF!</definedName>
    <definedName name="生产期6" localSheetId="6">#REF!</definedName>
    <definedName name="生产期7" localSheetId="6">#REF!</definedName>
    <definedName name="生产期8" localSheetId="6">#REF!</definedName>
    <definedName name="生产期9" localSheetId="6">#REF!</definedName>
    <definedName name="是" localSheetId="6">#REF!</definedName>
    <definedName name="中国" localSheetId="6">#REF!</definedName>
    <definedName name="전" localSheetId="6">#REF!</definedName>
    <definedName name="주택사업본부" localSheetId="6">#REF!</definedName>
    <definedName name="철구사업본부" localSheetId="6">#REF!</definedName>
    <definedName name="_21114" localSheetId="12">#REF!</definedName>
    <definedName name="A" localSheetId="12">#REF!</definedName>
    <definedName name="aa" localSheetId="12">#REF!</definedName>
    <definedName name="data" localSheetId="12">#REF!</definedName>
    <definedName name="Database" localSheetId="12" hidden="1">#REF!</definedName>
    <definedName name="database2" localSheetId="12">#REF!</definedName>
    <definedName name="database3" localSheetId="12">#REF!</definedName>
    <definedName name="dss" localSheetId="12" hidden="1">#REF!</definedName>
    <definedName name="E206." localSheetId="12">#REF!</definedName>
    <definedName name="eee" localSheetId="12">#REF!</definedName>
    <definedName name="fff" localSheetId="12">#REF!</definedName>
    <definedName name="hhhh" localSheetId="12">#REF!</definedName>
    <definedName name="kkkk" localSheetId="12">#REF!</definedName>
    <definedName name="Print_Area_MI" localSheetId="12">#REF!</definedName>
    <definedName name="rrrr" localSheetId="12">#REF!</definedName>
    <definedName name="s" localSheetId="12">#REF!</definedName>
    <definedName name="sfeggsafasfas" localSheetId="12">#REF!</definedName>
    <definedName name="ss" localSheetId="12">#REF!</definedName>
    <definedName name="ttt" localSheetId="12">#REF!</definedName>
    <definedName name="tttt" localSheetId="12">#REF!</definedName>
    <definedName name="www" localSheetId="12">#REF!</definedName>
    <definedName name="yyyy" localSheetId="12">#REF!</definedName>
    <definedName name="财力" localSheetId="12">#REF!</definedName>
    <definedName name="大幅度" localSheetId="12">#REF!</definedName>
    <definedName name="汇率" localSheetId="12">#REF!</definedName>
    <definedName name="生产列1" localSheetId="12">#REF!</definedName>
    <definedName name="生产列11" localSheetId="12">#REF!</definedName>
    <definedName name="生产列15" localSheetId="12">#REF!</definedName>
    <definedName name="生产列16" localSheetId="12">#REF!</definedName>
    <definedName name="生产列17" localSheetId="12">#REF!</definedName>
    <definedName name="生产列19" localSheetId="12">#REF!</definedName>
    <definedName name="生产列2" localSheetId="12">#REF!</definedName>
    <definedName name="生产列20" localSheetId="12">#REF!</definedName>
    <definedName name="生产列3" localSheetId="12">#REF!</definedName>
    <definedName name="生产列4" localSheetId="12">#REF!</definedName>
    <definedName name="生产列5" localSheetId="12">#REF!</definedName>
    <definedName name="生产列6" localSheetId="12">#REF!</definedName>
    <definedName name="生产列7" localSheetId="12">#REF!</definedName>
    <definedName name="生产列8" localSheetId="12">#REF!</definedName>
    <definedName name="生产列9" localSheetId="12">#REF!</definedName>
    <definedName name="生产期" localSheetId="12">#REF!</definedName>
    <definedName name="生产期1" localSheetId="12">#REF!</definedName>
    <definedName name="生产期11" localSheetId="12">#REF!</definedName>
    <definedName name="生产期123" localSheetId="12">#REF!</definedName>
    <definedName name="生产期15" localSheetId="12">#REF!</definedName>
    <definedName name="生产期16" localSheetId="12">#REF!</definedName>
    <definedName name="生产期17" localSheetId="12">#REF!</definedName>
    <definedName name="生产期19" localSheetId="12">#REF!</definedName>
    <definedName name="生产期2" localSheetId="12">#REF!</definedName>
    <definedName name="生产期20" localSheetId="12">#REF!</definedName>
    <definedName name="生产期3" localSheetId="12">#REF!</definedName>
    <definedName name="生产期4" localSheetId="12">#REF!</definedName>
    <definedName name="生产期5" localSheetId="12">#REF!</definedName>
    <definedName name="生产期6" localSheetId="12">#REF!</definedName>
    <definedName name="生产期7" localSheetId="12">#REF!</definedName>
    <definedName name="生产期8" localSheetId="12">#REF!</definedName>
    <definedName name="生产期9" localSheetId="12">#REF!</definedName>
    <definedName name="是" localSheetId="12">#REF!</definedName>
    <definedName name="中国" localSheetId="12">#REF!</definedName>
    <definedName name="전" localSheetId="12">#REF!</definedName>
    <definedName name="주택사업본부" localSheetId="12">#REF!</definedName>
    <definedName name="철구사업본부" localSheetId="12">#REF!</definedName>
    <definedName name="_xlnm._FilterDatabase" localSheetId="12" hidden="1">'社会保险基金收入支出决算表 '!$A$4:$D$19</definedName>
    <definedName name="_xlnm.Print_Area" localSheetId="11">政府性基金转移支付决算表!$A$1:$C$20</definedName>
    <definedName name="_xlnm.Print_Titles" localSheetId="14">工资预留、预备费使用情况表!$1:$4</definedName>
    <definedName name="_xlnm.Print_Area" localSheetId="14">工资预留、预备费使用情况表!$A$1:$F$172</definedName>
    <definedName name="_xlnm.Print_Area" localSheetId="2">公共预算收入决算情况表!$A$1:$I$28</definedName>
    <definedName name="_21114" localSheetId="0">#REF!</definedName>
    <definedName name="A" localSheetId="0">#REF!</definedName>
    <definedName name="aa" localSheetId="0">#REF!</definedName>
    <definedName name="data" localSheetId="0">#REF!</definedName>
    <definedName name="Database" localSheetId="0" hidden="1">#REF!</definedName>
    <definedName name="database2" localSheetId="0">#REF!</definedName>
    <definedName name="database3" localSheetId="0">#REF!</definedName>
    <definedName name="dss" localSheetId="0" hidden="1">#REF!</definedName>
    <definedName name="E206." localSheetId="0">#REF!</definedName>
    <definedName name="eee" localSheetId="0">#REF!</definedName>
    <definedName name="fff" localSheetId="0">#REF!</definedName>
    <definedName name="hhhh" localSheetId="0">#REF!</definedName>
    <definedName name="kkkk" localSheetId="0">#REF!</definedName>
    <definedName name="_xlnm.Print_Area" localSheetId="0">封面!$A$1:$L$20</definedName>
    <definedName name="Print_Area_MI" localSheetId="0">#REF!</definedName>
    <definedName name="rrrr" localSheetId="0">#REF!</definedName>
    <definedName name="s" localSheetId="0">#REF!</definedName>
    <definedName name="sfeggsafasfas" localSheetId="0">#REF!</definedName>
    <definedName name="ss" localSheetId="0">#REF!</definedName>
    <definedName name="ttt" localSheetId="0">#REF!</definedName>
    <definedName name="tttt" localSheetId="0">#REF!</definedName>
    <definedName name="www" localSheetId="0">#REF!</definedName>
    <definedName name="yyyy" localSheetId="0">#REF!</definedName>
    <definedName name="财力" localSheetId="0">#REF!</definedName>
    <definedName name="大幅度" localSheetId="0">#REF!</definedName>
    <definedName name="汇率" localSheetId="0">#REF!</definedName>
    <definedName name="生产列1" localSheetId="0">#REF!</definedName>
    <definedName name="生产列11" localSheetId="0">#REF!</definedName>
    <definedName name="生产列15" localSheetId="0">#REF!</definedName>
    <definedName name="生产列16" localSheetId="0">#REF!</definedName>
    <definedName name="生产列17" localSheetId="0">#REF!</definedName>
    <definedName name="生产列19" localSheetId="0">#REF!</definedName>
    <definedName name="生产列2" localSheetId="0">#REF!</definedName>
    <definedName name="生产列20" localSheetId="0">#REF!</definedName>
    <definedName name="生产列3" localSheetId="0">#REF!</definedName>
    <definedName name="生产列4" localSheetId="0">#REF!</definedName>
    <definedName name="生产列5" localSheetId="0">#REF!</definedName>
    <definedName name="生产列6" localSheetId="0">#REF!</definedName>
    <definedName name="生产列7" localSheetId="0">#REF!</definedName>
    <definedName name="生产列8" localSheetId="0">#REF!</definedName>
    <definedName name="生产列9" localSheetId="0">#REF!</definedName>
    <definedName name="生产期" localSheetId="0">#REF!</definedName>
    <definedName name="生产期1" localSheetId="0">#REF!</definedName>
    <definedName name="生产期11" localSheetId="0">#REF!</definedName>
    <definedName name="生产期123" localSheetId="0">#REF!</definedName>
    <definedName name="生产期15" localSheetId="0">#REF!</definedName>
    <definedName name="生产期16" localSheetId="0">#REF!</definedName>
    <definedName name="生产期17" localSheetId="0">#REF!</definedName>
    <definedName name="生产期19" localSheetId="0">#REF!</definedName>
    <definedName name="生产期2" localSheetId="0">#REF!</definedName>
    <definedName name="生产期20" localSheetId="0">#REF!</definedName>
    <definedName name="生产期3" localSheetId="0">#REF!</definedName>
    <definedName name="生产期4" localSheetId="0">#REF!</definedName>
    <definedName name="生产期5" localSheetId="0">#REF!</definedName>
    <definedName name="生产期6" localSheetId="0">#REF!</definedName>
    <definedName name="生产期7" localSheetId="0">#REF!</definedName>
    <definedName name="生产期8" localSheetId="0">#REF!</definedName>
    <definedName name="生产期9" localSheetId="0">#REF!</definedName>
    <definedName name="是" localSheetId="0">#REF!</definedName>
    <definedName name="中国" localSheetId="0">#REF!</definedName>
    <definedName name="전" localSheetId="0">#REF!</definedName>
    <definedName name="주택사업본부" localSheetId="0">#REF!</definedName>
    <definedName name="철구사업본부" localSheetId="0">#REF!</definedName>
    <definedName name="_21114" localSheetId="1">#REF!</definedName>
    <definedName name="A" localSheetId="1">#REF!</definedName>
    <definedName name="aa" localSheetId="1">#REF!</definedName>
    <definedName name="data" localSheetId="1">#REF!</definedName>
    <definedName name="Database" localSheetId="1" hidden="1">#REF!</definedName>
    <definedName name="database2" localSheetId="1">#REF!</definedName>
    <definedName name="database3" localSheetId="1">#REF!</definedName>
    <definedName name="dss" localSheetId="1" hidden="1">#REF!</definedName>
    <definedName name="E206." localSheetId="1">#REF!</definedName>
    <definedName name="eee" localSheetId="1">#REF!</definedName>
    <definedName name="fff" localSheetId="1">#REF!</definedName>
    <definedName name="hhhh" localSheetId="1">#REF!</definedName>
    <definedName name="kkkk" localSheetId="1">#REF!</definedName>
    <definedName name="_xlnm.Print_Area" localSheetId="1">'目录 '!$A$1:$G$21</definedName>
    <definedName name="Print_Area_MI" localSheetId="1">#REF!</definedName>
    <definedName name="rrrr" localSheetId="1">#REF!</definedName>
    <definedName name="s" localSheetId="1">#REF!</definedName>
    <definedName name="sfeggsafasfas" localSheetId="1">#REF!</definedName>
    <definedName name="ss" localSheetId="1">#REF!</definedName>
    <definedName name="ttt" localSheetId="1">#REF!</definedName>
    <definedName name="tttt" localSheetId="1">#REF!</definedName>
    <definedName name="www" localSheetId="1">#REF!</definedName>
    <definedName name="yyyy" localSheetId="1">#REF!</definedName>
    <definedName name="财力" localSheetId="1">#REF!</definedName>
    <definedName name="大幅度" localSheetId="1">#REF!</definedName>
    <definedName name="汇率" localSheetId="1">#REF!</definedName>
    <definedName name="生产列1" localSheetId="1">#REF!</definedName>
    <definedName name="生产列11" localSheetId="1">#REF!</definedName>
    <definedName name="生产列15" localSheetId="1">#REF!</definedName>
    <definedName name="生产列16" localSheetId="1">#REF!</definedName>
    <definedName name="生产列17" localSheetId="1">#REF!</definedName>
    <definedName name="生产列19" localSheetId="1">#REF!</definedName>
    <definedName name="生产列2" localSheetId="1">#REF!</definedName>
    <definedName name="生产列20" localSheetId="1">#REF!</definedName>
    <definedName name="生产列3" localSheetId="1">#REF!</definedName>
    <definedName name="生产列4" localSheetId="1">#REF!</definedName>
    <definedName name="生产列5" localSheetId="1">#REF!</definedName>
    <definedName name="生产列6" localSheetId="1">#REF!</definedName>
    <definedName name="生产列7" localSheetId="1">#REF!</definedName>
    <definedName name="生产列8" localSheetId="1">#REF!</definedName>
    <definedName name="生产列9" localSheetId="1">#REF!</definedName>
    <definedName name="生产期" localSheetId="1">#REF!</definedName>
    <definedName name="生产期1" localSheetId="1">#REF!</definedName>
    <definedName name="生产期11" localSheetId="1">#REF!</definedName>
    <definedName name="生产期123" localSheetId="1">#REF!</definedName>
    <definedName name="生产期15" localSheetId="1">#REF!</definedName>
    <definedName name="生产期16" localSheetId="1">#REF!</definedName>
    <definedName name="生产期17" localSheetId="1">#REF!</definedName>
    <definedName name="生产期19" localSheetId="1">#REF!</definedName>
    <definedName name="生产期2" localSheetId="1">#REF!</definedName>
    <definedName name="生产期20" localSheetId="1">#REF!</definedName>
    <definedName name="生产期3" localSheetId="1">#REF!</definedName>
    <definedName name="生产期4" localSheetId="1">#REF!</definedName>
    <definedName name="生产期5" localSheetId="1">#REF!</definedName>
    <definedName name="生产期6" localSheetId="1">#REF!</definedName>
    <definedName name="生产期7" localSheetId="1">#REF!</definedName>
    <definedName name="生产期8" localSheetId="1">#REF!</definedName>
    <definedName name="生产期9" localSheetId="1">#REF!</definedName>
    <definedName name="是" localSheetId="1">#REF!</definedName>
    <definedName name="中国" localSheetId="1">#REF!</definedName>
    <definedName name="전" localSheetId="1">#REF!</definedName>
    <definedName name="주택사업본부" localSheetId="1">#REF!</definedName>
    <definedName name="철구사업본부" localSheetId="1">#REF!</definedName>
    <definedName name="_xlnm._FilterDatabase" localSheetId="19" hidden="1">地方政府债券使用情况!$A$7:$G$21</definedName>
    <definedName name="_xlnm.Print_Titles" localSheetId="11">政府性基金转移支付决算表!$4:$5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<sst xmlns="http://schemas.openxmlformats.org/spreadsheetml/2006/main" count="1926" uniqueCount="1063">
  <si>
    <t>附件</t>
  </si>
  <si>
    <t>修文县2024年全县和县本级财政决算表</t>
  </si>
  <si>
    <t>修文县财政局编制</t>
  </si>
  <si>
    <t>目   录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</si>
  <si>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</t>
    </r>
  </si>
  <si>
    <t>修文县2024年全县一般公共预算收入决算情况表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</si>
  <si>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2</t>
    </r>
  </si>
  <si>
    <t>修文县2024年全县一般公共预算支出决算情况表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</si>
  <si>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3</t>
    </r>
  </si>
  <si>
    <t>修文县2024年全县一般公共预算支出决算情况表（政府经济科目）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</si>
  <si>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4</t>
    </r>
  </si>
  <si>
    <t>修文县2024年县本级一般公共预算收入决算情况表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</si>
  <si>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5</t>
    </r>
  </si>
  <si>
    <t>修文县2024年县本级一般公共预算支出决算情况表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</si>
  <si>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6</t>
    </r>
  </si>
  <si>
    <t>修文县2024年县本级一般公共预算支出决算情况表（政府经济科目）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</si>
  <si>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7</t>
    </r>
  </si>
  <si>
    <t>修文县2024年一般公共预算上级税收返还和转移支付决算表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</si>
  <si>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8</t>
    </r>
  </si>
  <si>
    <t>修文县2024年政府性基金预算收入决算情况表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</si>
  <si>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9</t>
    </r>
  </si>
  <si>
    <t>修文县2024年政府性基金支出决算情况表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</si>
  <si>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10</t>
    </r>
  </si>
  <si>
    <t>修文县2024年政府性基金上级转移支付决算表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</si>
  <si>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11</t>
    </r>
  </si>
  <si>
    <t>修文县2024年社会保险基金收入支出决算表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</si>
  <si>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12</t>
    </r>
  </si>
  <si>
    <t>修文县2024年国有资本经营收支决算表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</si>
  <si>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13</t>
    </r>
  </si>
  <si>
    <t>修文县2024年预备费使用情况表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</si>
  <si>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14</t>
    </r>
  </si>
  <si>
    <t>修文县2024年政府一般债务、专项债务限额和余额情况决算表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</si>
  <si>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15</t>
    </r>
  </si>
  <si>
    <t>修文县2024年乡镇结算表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</si>
  <si>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16</t>
    </r>
  </si>
  <si>
    <t>修文县2024年度重点项目绩效评价情况表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</si>
  <si>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17</t>
    </r>
  </si>
  <si>
    <t>修文县2024年部门整体支出绩效评价情况表</t>
  </si>
  <si>
    <r>
      <rPr>
        <sz val="16"/>
        <rFont val="楷体"/>
        <charset val="134"/>
      </rPr>
      <t>附表</t>
    </r>
    <r>
      <rPr>
        <sz val="16"/>
        <rFont val="Times New Roman"/>
        <charset val="134"/>
      </rPr>
      <t>18</t>
    </r>
  </si>
  <si>
    <t>修文县2024年新增地方政府债券使用情况表</t>
  </si>
  <si>
    <t>附表1</t>
  </si>
  <si>
    <r>
      <rPr>
        <sz val="16"/>
        <color rgb="FF000000"/>
        <rFont val="黑体"/>
        <charset val="134"/>
      </rPr>
      <t>修文县</t>
    </r>
    <r>
      <rPr>
        <sz val="16"/>
        <color rgb="FF000000"/>
        <rFont val="Times New Roman"/>
        <charset val="134"/>
      </rPr>
      <t>2024</t>
    </r>
    <r>
      <rPr>
        <sz val="16"/>
        <color rgb="FF000000"/>
        <rFont val="黑体"/>
        <charset val="134"/>
      </rPr>
      <t>年全县一般公共预算收入决算情况表</t>
    </r>
  </si>
  <si>
    <t>编制单位：修文县财政局</t>
  </si>
  <si>
    <t>单位：万元</t>
  </si>
  <si>
    <t>科目编码</t>
  </si>
  <si>
    <t>科目名称</t>
  </si>
  <si>
    <t>年初预算</t>
  </si>
  <si>
    <t>预算调整数</t>
  </si>
  <si>
    <t>决算数</t>
  </si>
  <si>
    <t>为预算调整数比例</t>
  </si>
  <si>
    <t>去年同期</t>
  </si>
  <si>
    <t>同比增减幅度</t>
  </si>
  <si>
    <t>备注</t>
  </si>
  <si>
    <t>一般公共预算收入合计</t>
  </si>
  <si>
    <t>税收收入</t>
  </si>
  <si>
    <t xml:space="preserve">    增值税</t>
  </si>
  <si>
    <t>主要原因一是2023年1-12月制造业中小微企业缓缴税费入库增值税1,676万元；二是因无增值税免抵调库指标，免抵调库金额同比减少1,606万元。</t>
  </si>
  <si>
    <t xml:space="preserve">    企业所得税</t>
  </si>
  <si>
    <t>主要原因一是贵州轮胎股份有限公司政策性搬迁缴纳企业所得税2400万元，为一次性收入；二是贵州贵酒集团有限公司8月稽查查补入库企业所得税230万元。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</si>
  <si>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</si>
  <si>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</si>
  <si>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</si>
  <si>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</si>
  <si>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>主要原因一是贵州修文农村商业银行股份有限公司稽查查补360万元；二是部分重点企业房产增加，如贵州贵酒集团有限公司同比增长110万元；三是部分企业适用优惠政策面积变化，如贵阳农产品物流发展有限公司同比增长350万元</t>
  </si>
  <si>
    <t xml:space="preserve">    印花税</t>
  </si>
  <si>
    <t xml:space="preserve">    城镇土地使用税</t>
  </si>
  <si>
    <t>主要原因为2023年平台公司集中清理城镇土地使用税，为一次性收入。</t>
  </si>
  <si>
    <t xml:space="preserve">    土地增值税</t>
  </si>
  <si>
    <t>主要原因是贵州晖豪置业有限公司、贵州省腾晖房地产开发有限公司清理欠税，缴纳土地增值税1,546万元。</t>
  </si>
  <si>
    <t xml:space="preserve">    车船税</t>
  </si>
  <si>
    <t xml:space="preserve">    耕地占用税</t>
  </si>
  <si>
    <t>主要原因一是修文县土地储备中心缴纳耕地占用税202万元，同比减收2,602万元；二是修文县城市建设投资开发有限责任公司2023年缴纳耕地占用税476万元，2024年无耕地占用税入库。</t>
  </si>
  <si>
    <t xml:space="preserve">    契税</t>
  </si>
  <si>
    <t>主要原因为2023年年底清理平台公司欠税及大笔税收入库，如修文县城市发展投资集团有限责任公司清理契税欠税1,755万元、修文广源顺和商贸有限责任公司入库契税774万元。</t>
  </si>
  <si>
    <t xml:space="preserve">    烟叶税</t>
  </si>
  <si>
    <t xml:space="preserve">    环境保护税</t>
  </si>
  <si>
    <t>非税收入</t>
  </si>
  <si>
    <t xml:space="preserve">    专项收入</t>
  </si>
  <si>
    <t>主要原因为2023年存在公安局、教育部门补缴历年残保金共计2025万元，为一次性收入。</t>
  </si>
  <si>
    <t xml:space="preserve">    行政事业性收费收入</t>
  </si>
  <si>
    <t>主要原因为2024年防空地下室易地建设收入较2023年减少1547万元。</t>
  </si>
  <si>
    <t xml:space="preserve">    罚没收入</t>
  </si>
  <si>
    <t>主要原因为2024年公安局罚没收入7454万元，属于一次性收入。</t>
  </si>
  <si>
    <t xml:space="preserve">    国有资源（资产）有偿使用收入</t>
  </si>
  <si>
    <t>主要为国资中心资产资源盘活3058万元，属于一次性收入。</t>
  </si>
  <si>
    <t>捐赠收入</t>
  </si>
  <si>
    <t xml:space="preserve">    政府住房基金收入</t>
  </si>
  <si>
    <t xml:space="preserve">    其他收入</t>
  </si>
  <si>
    <t>附表2</t>
  </si>
  <si>
    <t>预算数</t>
  </si>
  <si>
    <t>调整后的
预算数</t>
  </si>
  <si>
    <t>上年结转
收入</t>
  </si>
  <si>
    <t>上专收入数</t>
  </si>
  <si>
    <t>预算合计数</t>
  </si>
  <si>
    <t>支出
合计数</t>
  </si>
  <si>
    <t>全县支出
决算数</t>
  </si>
  <si>
    <t>占调整后预算数比例</t>
  </si>
  <si>
    <t>上年结转
支出</t>
  </si>
  <si>
    <t>上专支出
决算数</t>
  </si>
  <si>
    <t>去年同期
全口径</t>
  </si>
  <si>
    <t>同比增减幅度（总决算支出）</t>
  </si>
  <si>
    <t>一般公共预算支出合计</t>
  </si>
  <si>
    <t>一般公共服务支出</t>
  </si>
  <si>
    <t>人大事务</t>
  </si>
  <si>
    <t>政协事务</t>
  </si>
  <si>
    <t>政府办公厅（室）及相关机构事务</t>
  </si>
  <si>
    <t>发展与改革事务</t>
  </si>
  <si>
    <t>统计信息事务</t>
  </si>
  <si>
    <t>财政事务</t>
  </si>
  <si>
    <t>税收事务</t>
  </si>
  <si>
    <t>纪检监察事务</t>
  </si>
  <si>
    <t>商贸事务</t>
  </si>
  <si>
    <t>民族事务</t>
  </si>
  <si>
    <t>档案事务</t>
  </si>
  <si>
    <t>民主党派及工商联事务</t>
  </si>
  <si>
    <t>群众团体事务</t>
  </si>
  <si>
    <t>党委办公厅（室）及相关机构事务</t>
  </si>
  <si>
    <t>组织事务</t>
  </si>
  <si>
    <t>宣传事务</t>
  </si>
  <si>
    <t>统战事务</t>
  </si>
  <si>
    <t>其他共产党事务支出</t>
  </si>
  <si>
    <t>市场监督管理事务</t>
  </si>
  <si>
    <t>信访事务</t>
  </si>
  <si>
    <t>其他一般公共服务支出</t>
  </si>
  <si>
    <t>国防支出</t>
  </si>
  <si>
    <t>国防动员</t>
  </si>
  <si>
    <t>其他国防支出</t>
  </si>
  <si>
    <t>公共安全支出</t>
  </si>
  <si>
    <t>武装警察部队</t>
  </si>
  <si>
    <t>公安</t>
  </si>
  <si>
    <t>检察</t>
  </si>
  <si>
    <t>法院</t>
  </si>
  <si>
    <t>司法</t>
  </si>
  <si>
    <t>20409</t>
  </si>
  <si>
    <t>国家保密</t>
  </si>
  <si>
    <t>缉私警察</t>
  </si>
  <si>
    <t>其他公共安全支出</t>
  </si>
  <si>
    <t>教育支出</t>
  </si>
  <si>
    <t>教育管理事务</t>
  </si>
  <si>
    <t>普通教育</t>
  </si>
  <si>
    <t>职业教育</t>
  </si>
  <si>
    <t>成人教育</t>
  </si>
  <si>
    <t>特殊教育</t>
  </si>
  <si>
    <t>进修及培训</t>
  </si>
  <si>
    <t>教育费附加安排的支出</t>
  </si>
  <si>
    <t>其他教育支出</t>
  </si>
  <si>
    <t>科学技术支出</t>
  </si>
  <si>
    <t>科学技术管理事务</t>
  </si>
  <si>
    <t>基础研究</t>
  </si>
  <si>
    <t>技术研究与开发</t>
  </si>
  <si>
    <t>科技条件与服务</t>
  </si>
  <si>
    <t>科学技术普及</t>
  </si>
  <si>
    <t>其他科学技术支出</t>
  </si>
  <si>
    <t>文化旅游体育与传媒支出</t>
  </si>
  <si>
    <t>文化和旅游</t>
  </si>
  <si>
    <t>文物</t>
  </si>
  <si>
    <t>体育</t>
  </si>
  <si>
    <t>新闻出版电影</t>
  </si>
  <si>
    <t>广播电视</t>
  </si>
  <si>
    <t>其他文化旅游体育与传媒支出</t>
  </si>
  <si>
    <t>社会保障和就业支出</t>
  </si>
  <si>
    <t>人力资源和社会保障管理事务</t>
  </si>
  <si>
    <t>民政管理事务</t>
  </si>
  <si>
    <t>行政事业单位养老支出</t>
  </si>
  <si>
    <t>企业改革补助</t>
  </si>
  <si>
    <t>就业补助</t>
  </si>
  <si>
    <t>抚恤</t>
  </si>
  <si>
    <t>退役安置</t>
  </si>
  <si>
    <t>社会福利</t>
  </si>
  <si>
    <t>残疾人事业</t>
  </si>
  <si>
    <t>红十字事业</t>
  </si>
  <si>
    <t>最低生活保障</t>
  </si>
  <si>
    <t>临时救助</t>
  </si>
  <si>
    <t>特困人员救助供养</t>
  </si>
  <si>
    <t>其他生活救助</t>
  </si>
  <si>
    <t>财政对基本养老保险基金的补助</t>
  </si>
  <si>
    <t>退役军人管理事务</t>
  </si>
  <si>
    <t>财政代缴社会保险费支出</t>
  </si>
  <si>
    <t>其他社会保障和就业支出</t>
  </si>
  <si>
    <t>卫生健康支出</t>
  </si>
  <si>
    <t>卫生健康管理事务</t>
  </si>
  <si>
    <t>公立医院</t>
  </si>
  <si>
    <t>基层医疗卫生机构</t>
  </si>
  <si>
    <t>公共卫生</t>
  </si>
  <si>
    <t>中医药</t>
  </si>
  <si>
    <t>计划生育事务</t>
  </si>
  <si>
    <t>行政事业单位医疗</t>
  </si>
  <si>
    <t>财政对基本医疗保险基金的补助</t>
  </si>
  <si>
    <t>医疗救助</t>
  </si>
  <si>
    <t>优抚对象医疗</t>
  </si>
  <si>
    <t>医疗保障管理事务</t>
  </si>
  <si>
    <t>中医药事务</t>
  </si>
  <si>
    <t>疾病预防控制事务</t>
  </si>
  <si>
    <t>其他卫生健康支出</t>
  </si>
  <si>
    <t>节能环保支出</t>
  </si>
  <si>
    <t>环境保护管理事务</t>
  </si>
  <si>
    <t>环境监测与监察</t>
  </si>
  <si>
    <t>污染防治</t>
  </si>
  <si>
    <t>自然生态保护</t>
  </si>
  <si>
    <t>天然林保护</t>
  </si>
  <si>
    <t>退耕还林还草</t>
  </si>
  <si>
    <t>风沙荒漠治理</t>
  </si>
  <si>
    <t>污染减排</t>
  </si>
  <si>
    <t>循环经济</t>
  </si>
  <si>
    <t>其他节能环保支出</t>
  </si>
  <si>
    <t>城乡社区支出</t>
  </si>
  <si>
    <t>城乡社区管理事务</t>
  </si>
  <si>
    <t>城乡社区公共设施</t>
  </si>
  <si>
    <t>城乡社区环境卫生</t>
  </si>
  <si>
    <t>其他城乡社区支出</t>
  </si>
  <si>
    <t>农林水支出</t>
  </si>
  <si>
    <t>农业农村</t>
  </si>
  <si>
    <t>林业和草原</t>
  </si>
  <si>
    <t>水利</t>
  </si>
  <si>
    <t>巩固脱贫衔接乡村振兴</t>
  </si>
  <si>
    <t>农村综合改革</t>
  </si>
  <si>
    <t>普惠金融发展支出</t>
  </si>
  <si>
    <t>其他农林水支出</t>
  </si>
  <si>
    <t>交通运输支出</t>
  </si>
  <si>
    <t>公路水路运输</t>
  </si>
  <si>
    <t>车辆购置税支出</t>
  </si>
  <si>
    <t>其他交通运输支出</t>
  </si>
  <si>
    <t>资源勘探工业信息等支出</t>
  </si>
  <si>
    <t>资源勘探开发</t>
  </si>
  <si>
    <t>工业和信息产业监管</t>
  </si>
  <si>
    <t>支持中小企业发展和管理支出</t>
  </si>
  <si>
    <t>其他资源勘探工业信息等支出</t>
  </si>
  <si>
    <t>商业服务业等支出</t>
  </si>
  <si>
    <t>商业流通事务</t>
  </si>
  <si>
    <t>涉外发展服务支出</t>
  </si>
  <si>
    <t>其他商业服务业等支出</t>
  </si>
  <si>
    <t>自然资源海洋气象等支出</t>
  </si>
  <si>
    <t>自然资源事务</t>
  </si>
  <si>
    <t>气象事务</t>
  </si>
  <si>
    <t>住房保障支出</t>
  </si>
  <si>
    <t>保障性安居工程支出</t>
  </si>
  <si>
    <t>住房改革支出</t>
  </si>
  <si>
    <t>粮油物资储备支出</t>
  </si>
  <si>
    <t>粮油物资事务</t>
  </si>
  <si>
    <t>粮油储备</t>
  </si>
  <si>
    <t>重要商品储备</t>
  </si>
  <si>
    <t>灾害防治及应急管理支出</t>
  </si>
  <si>
    <t>应急管理事务</t>
  </si>
  <si>
    <t>消防救援事务</t>
  </si>
  <si>
    <t>矿山安全</t>
  </si>
  <si>
    <t>自然灾害防治</t>
  </si>
  <si>
    <t>自然灾害救灾及恢复重建支出</t>
  </si>
  <si>
    <t>其他灾害防治及应急管理支出</t>
  </si>
  <si>
    <t>预备费</t>
  </si>
  <si>
    <t>其他支出</t>
  </si>
  <si>
    <t>年初预留</t>
  </si>
  <si>
    <t>年初预算5500万元中，其中1000万元为工资预留，500万元为补助给乡镇的支出，4000万为政府投资基金项目。</t>
  </si>
  <si>
    <t>转移性支出</t>
  </si>
  <si>
    <t>债务还本支出</t>
  </si>
  <si>
    <t>地方政府一般债务还本支出</t>
  </si>
  <si>
    <t>地方政府专项债务还本支出</t>
  </si>
  <si>
    <t>债务付息支出</t>
  </si>
  <si>
    <t>地方政府一般债务付息支出</t>
  </si>
  <si>
    <t>债务发行费用支出</t>
  </si>
  <si>
    <t>地方政府一般债务发行费用支出</t>
  </si>
  <si>
    <t>附表3</t>
  </si>
  <si>
    <t>一般公共预算支出</t>
  </si>
  <si>
    <t>一般公共预算基本支出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</si>
  <si>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</si>
  <si>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</si>
  <si>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</si>
  <si>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</si>
  <si>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</si>
  <si>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</si>
  <si>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</si>
  <si>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</si>
  <si>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</si>
  <si>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</si>
  <si>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</si>
  <si>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</si>
  <si>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因公出国（境）费用</t>
  </si>
  <si>
    <t xml:space="preserve">  公务用车运行维护费</t>
  </si>
  <si>
    <t xml:space="preserve">  维修（护）费</t>
  </si>
  <si>
    <t xml:space="preserve">  其他商品和服务支出</t>
  </si>
  <si>
    <t>机关资本性支出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</si>
  <si>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</si>
  <si>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</si>
  <si>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</si>
  <si>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</si>
  <si>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</si>
  <si>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</si>
  <si>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</si>
  <si>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机关资本性支出（基本建设）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</si>
  <si>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</si>
  <si>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</si>
  <si>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</si>
  <si>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</si>
  <si>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</si>
  <si>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</t>
  </si>
  <si>
    <t xml:space="preserve">  资本性支出（基本建设）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</si>
  <si>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</si>
  <si>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</si>
  <si>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</si>
  <si>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</si>
  <si>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</si>
  <si>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资本金注入</t>
  </si>
  <si>
    <t xml:space="preserve">  资本金注入（基本建设）</t>
  </si>
  <si>
    <t xml:space="preserve">  政府投资基金股权投资</t>
  </si>
  <si>
    <t xml:space="preserve">  其他对企业资本性支出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</si>
  <si>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</si>
  <si>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</si>
  <si>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</si>
  <si>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</si>
  <si>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</si>
  <si>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其他对个人和家庭的补助</t>
  </si>
  <si>
    <t>对社会保障基金补助</t>
  </si>
  <si>
    <t xml:space="preserve">  对社会保险基金补助</t>
  </si>
  <si>
    <t xml:space="preserve">  补充全国社会保障基金</t>
  </si>
  <si>
    <t xml:space="preserve">  对机关事业单位职业年金的补助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</si>
  <si>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</si>
  <si>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</si>
  <si>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</si>
  <si>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</si>
  <si>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</si>
  <si>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 xml:space="preserve">  国家赔偿费用支出</t>
  </si>
  <si>
    <t xml:space="preserve">  对民间非营利组织和群众性自治组织补贴</t>
  </si>
  <si>
    <t xml:space="preserve">  经常性赠与</t>
  </si>
  <si>
    <t xml:space="preserve">  资本性赠与</t>
  </si>
  <si>
    <t xml:space="preserve">  其他支出</t>
  </si>
  <si>
    <t>附表4</t>
  </si>
  <si>
    <t xml:space="preserve">    捐赠收入</t>
  </si>
  <si>
    <t>附表5</t>
  </si>
  <si>
    <t>项目</t>
  </si>
  <si>
    <t>支出合计数</t>
  </si>
  <si>
    <t>本级支出
决算数</t>
  </si>
  <si>
    <t>本级支出
占调整后
预算数比例</t>
  </si>
  <si>
    <t>上专支出决算数</t>
  </si>
  <si>
    <t>去年同期
支出决算数</t>
  </si>
  <si>
    <t>同比增减幅度
(本级支出)</t>
  </si>
  <si>
    <t>合计</t>
  </si>
  <si>
    <t>行政运行</t>
  </si>
  <si>
    <t>一般行政管理事务</t>
  </si>
  <si>
    <t>人大会议</t>
  </si>
  <si>
    <t>代表工作</t>
  </si>
  <si>
    <t>事业运行</t>
  </si>
  <si>
    <t>其他人大事务支出</t>
  </si>
  <si>
    <t>机关服务</t>
  </si>
  <si>
    <t>政协会议</t>
  </si>
  <si>
    <t>委员视察</t>
  </si>
  <si>
    <t>参政议政</t>
  </si>
  <si>
    <t>其他政协事务支出</t>
  </si>
  <si>
    <t>政府办公厅(室)及相关机构事务</t>
  </si>
  <si>
    <t>专项业务及机关事务管理</t>
  </si>
  <si>
    <t>政务公开审批</t>
  </si>
  <si>
    <t>其他政府办公厅（室）及相关机构事务支出</t>
  </si>
  <si>
    <t>发改与改革事务</t>
  </si>
  <si>
    <t>战略规划与实施</t>
  </si>
  <si>
    <t>其他发展与改革事务支出</t>
  </si>
  <si>
    <t>专项统计业务</t>
  </si>
  <si>
    <t>专项普查活动</t>
  </si>
  <si>
    <t>统计抽样调查</t>
  </si>
  <si>
    <t>财政国库业务</t>
  </si>
  <si>
    <t>信息化建设</t>
  </si>
  <si>
    <t>财政委托业务支出</t>
  </si>
  <si>
    <t>其他财政事务支出</t>
  </si>
  <si>
    <t>国内贸易管理</t>
  </si>
  <si>
    <t>招商引资</t>
  </si>
  <si>
    <t>其他商贸事务支出</t>
  </si>
  <si>
    <t>民族工作专项</t>
  </si>
  <si>
    <t>档案馆</t>
  </si>
  <si>
    <t>其他群众团体事务支出</t>
  </si>
  <si>
    <t>党委办公厅(室)及相关机构事务</t>
  </si>
  <si>
    <t>宗教事务</t>
  </si>
  <si>
    <t>市场主体管理</t>
  </si>
  <si>
    <t>药品事务</t>
  </si>
  <si>
    <t>质量安全监管</t>
  </si>
  <si>
    <t>食品安全监管</t>
  </si>
  <si>
    <t>其他市场监督管理事务</t>
  </si>
  <si>
    <t>信访业务</t>
  </si>
  <si>
    <t>其他一般公共服务支出(款)</t>
  </si>
  <si>
    <t>兵役征集</t>
  </si>
  <si>
    <t>民兵</t>
  </si>
  <si>
    <t>执法办案</t>
  </si>
  <si>
    <t>其他公安支出</t>
  </si>
  <si>
    <t>基层司法业务</t>
  </si>
  <si>
    <t>普法宣传</t>
  </si>
  <si>
    <t>公共法律服务</t>
  </si>
  <si>
    <t>社区矫正</t>
  </si>
  <si>
    <t>法治建设</t>
  </si>
  <si>
    <t>其他教育管理事务支出</t>
  </si>
  <si>
    <t>学前教育</t>
  </si>
  <si>
    <t>小学教育</t>
  </si>
  <si>
    <t>初中教育</t>
  </si>
  <si>
    <t>高中教育</t>
  </si>
  <si>
    <t>高等教育</t>
  </si>
  <si>
    <t>其他普通教育支出</t>
  </si>
  <si>
    <t>初等职业教育</t>
  </si>
  <si>
    <t>其他职业教育支出</t>
  </si>
  <si>
    <t>其他成人教育支出</t>
  </si>
  <si>
    <t>特殊学校教育</t>
  </si>
  <si>
    <t>教师进修</t>
  </si>
  <si>
    <t>干部教育</t>
  </si>
  <si>
    <t>其他教育费附加安排的支出</t>
  </si>
  <si>
    <t>其他科学技术管理事务支出</t>
  </si>
  <si>
    <t>科技人才队伍建设</t>
  </si>
  <si>
    <t>科技成果转化与扩散</t>
  </si>
  <si>
    <t>其他技术研究与开发支出</t>
  </si>
  <si>
    <t>科学条件与服务</t>
  </si>
  <si>
    <t>科普活动</t>
  </si>
  <si>
    <t>图书馆</t>
  </si>
  <si>
    <t>文化活动</t>
  </si>
  <si>
    <t>群众文化</t>
  </si>
  <si>
    <t>文化创作与保护</t>
  </si>
  <si>
    <t>旅游宣传</t>
  </si>
  <si>
    <t>文化和旅游管理实务</t>
  </si>
  <si>
    <t>其他文化和旅游支出</t>
  </si>
  <si>
    <t>文物保护</t>
  </si>
  <si>
    <t>博物馆</t>
  </si>
  <si>
    <t>体育场馆</t>
  </si>
  <si>
    <t>群众体育</t>
  </si>
  <si>
    <t>其他体育支出</t>
  </si>
  <si>
    <t>出版发行</t>
  </si>
  <si>
    <t>其他广播电视支出</t>
  </si>
  <si>
    <t>其他文化旅游体育与传媒支出(款)</t>
  </si>
  <si>
    <t>宣传文化发展专项支出</t>
  </si>
  <si>
    <t>文化产业发展专项支出</t>
  </si>
  <si>
    <t>就业管理事务</t>
  </si>
  <si>
    <t>公共业服务和职业技能鉴定机构</t>
  </si>
  <si>
    <t>其他人力资源和社会保障管理事务支出</t>
  </si>
  <si>
    <t>社会组织管理</t>
  </si>
  <si>
    <t>基层政权建设和社区治理</t>
  </si>
  <si>
    <t>其他民政管理事务支出</t>
  </si>
  <si>
    <t>事业单位离退休</t>
  </si>
  <si>
    <t>机关事业单位基本养老保险缴费支出</t>
  </si>
  <si>
    <t>机关事业单位职业年金缴费支出</t>
  </si>
  <si>
    <t>对机关事业单位基本养老保险基金的补助</t>
  </si>
  <si>
    <t>对机关事业单位职业年金的补助</t>
  </si>
  <si>
    <t>其他行政事业单位养老支出</t>
  </si>
  <si>
    <t>企业关闭破产补助</t>
  </si>
  <si>
    <t>社会保险补贴</t>
  </si>
  <si>
    <t>公益性岗位补贴</t>
  </si>
  <si>
    <t>促进创业补贴</t>
  </si>
  <si>
    <t>其他就业补助支出</t>
  </si>
  <si>
    <t>死亡抚恤</t>
  </si>
  <si>
    <t>伤残抚恤</t>
  </si>
  <si>
    <t>在乡复员、退伍军人生活补助</t>
  </si>
  <si>
    <t>优抚事业单位支出</t>
  </si>
  <si>
    <t>义务兵优待</t>
  </si>
  <si>
    <t>农村籍退役士兵老年生活补助</t>
  </si>
  <si>
    <t>烈士纪念设施管理维护</t>
  </si>
  <si>
    <t>其他优抚支出</t>
  </si>
  <si>
    <t>退役士兵安置</t>
  </si>
  <si>
    <t>军队移交政府的离退休人员安置</t>
  </si>
  <si>
    <t>军队移交政府的离休干部管理机构</t>
  </si>
  <si>
    <t>军队转业干部安置</t>
  </si>
  <si>
    <t>其他退役安置支出</t>
  </si>
  <si>
    <t>儿童福利</t>
  </si>
  <si>
    <t>老年福利</t>
  </si>
  <si>
    <t>殡葬</t>
  </si>
  <si>
    <t>养老服务</t>
  </si>
  <si>
    <t>其他社会福利支出</t>
  </si>
  <si>
    <t>残疾人康复</t>
  </si>
  <si>
    <t>残疾人就业</t>
  </si>
  <si>
    <t>残疾人体育</t>
  </si>
  <si>
    <t>残疾人生活和护理补贴</t>
  </si>
  <si>
    <t>其他残疾人事业支出</t>
  </si>
  <si>
    <t>其他红十字事业支出</t>
  </si>
  <si>
    <t>城市最低生活保障金支出</t>
  </si>
  <si>
    <t>农村最低生活保障金支出</t>
  </si>
  <si>
    <t>临时救助支出</t>
  </si>
  <si>
    <t>流浪乞讨人员救助支出</t>
  </si>
  <si>
    <t>城市特困人员救助供养支出</t>
  </si>
  <si>
    <t>农村特困人员救助供养支出</t>
  </si>
  <si>
    <t>其他城市生活救助</t>
  </si>
  <si>
    <t>其他农村生活救助</t>
  </si>
  <si>
    <t>财政对城乡居民基本养老保险基金的补助</t>
  </si>
  <si>
    <t>财政对其他社会保险基金的补助</t>
  </si>
  <si>
    <t>财政对失业保险基金的补助</t>
  </si>
  <si>
    <t>财政对工伤保险基金的补助</t>
  </si>
  <si>
    <t>拥军优属</t>
  </si>
  <si>
    <t>其他退役军人事务管理支出</t>
  </si>
  <si>
    <t>财政代缴城乡居民基本养老保险费支出</t>
  </si>
  <si>
    <t>其他卫生健康管理事务支出</t>
  </si>
  <si>
    <t>综合医院</t>
  </si>
  <si>
    <t>其他公立医院支出</t>
  </si>
  <si>
    <t>乡镇卫生院</t>
  </si>
  <si>
    <t>其他基层医疗卫生机构支出</t>
  </si>
  <si>
    <t>疾病预防控制机构</t>
  </si>
  <si>
    <t>卫生监督机构</t>
  </si>
  <si>
    <t>妇幼保健机构</t>
  </si>
  <si>
    <t>基本公共卫生服务</t>
  </si>
  <si>
    <t>重大公共卫生服务</t>
  </si>
  <si>
    <t>突发公共卫生事件应急处理</t>
  </si>
  <si>
    <t>其他公共卫生支出</t>
  </si>
  <si>
    <t>中医（民族医）药专项</t>
  </si>
  <si>
    <t>计划生育服务</t>
  </si>
  <si>
    <t>其他计划生育事务支出</t>
  </si>
  <si>
    <t>行政单位医疗</t>
  </si>
  <si>
    <t>事业单位医疗</t>
  </si>
  <si>
    <t>公务员医疗补助</t>
  </si>
  <si>
    <t>其他行政事业单位医疗支出</t>
  </si>
  <si>
    <t>财政对城乡居民基本医疗保险基金的补助</t>
  </si>
  <si>
    <t>城乡医疗救助</t>
  </si>
  <si>
    <t>其他医疗救助支出</t>
  </si>
  <si>
    <t>优抚对象医疗补助</t>
  </si>
  <si>
    <t>医疗保障经办事务</t>
  </si>
  <si>
    <t>其他医疗保障管理事务支出</t>
  </si>
  <si>
    <t>中医(民族医)药专项</t>
  </si>
  <si>
    <t>环境保护法规、规划及标准</t>
  </si>
  <si>
    <t>应对气候变化管理事务</t>
  </si>
  <si>
    <t>其他环境保护管理事务支出</t>
  </si>
  <si>
    <t>其他环境监测与监察支出</t>
  </si>
  <si>
    <t>水体</t>
  </si>
  <si>
    <t>固体废弃物与化学品</t>
  </si>
  <si>
    <t>其他污染防治支出</t>
  </si>
  <si>
    <t>生态保护</t>
  </si>
  <si>
    <t>农村环境保护</t>
  </si>
  <si>
    <t>森林管护</t>
  </si>
  <si>
    <t>社会保险补助</t>
  </si>
  <si>
    <t>政策性社会性支出补助</t>
  </si>
  <si>
    <t>退耕现金</t>
  </si>
  <si>
    <t>退耕还林粮食费用补贴</t>
  </si>
  <si>
    <t>其他退耕还林还草支出</t>
  </si>
  <si>
    <t>其他风沙荒漠治理支出</t>
  </si>
  <si>
    <t>生态环境监测与信息</t>
  </si>
  <si>
    <t>其他污染减排支出</t>
  </si>
  <si>
    <t>城管执法</t>
  </si>
  <si>
    <t>其他城乡社区管理事务支出</t>
  </si>
  <si>
    <t>小城镇基础设施建设</t>
  </si>
  <si>
    <t>其他城乡社区公共设施支出</t>
  </si>
  <si>
    <t>科技转化与推广服务</t>
  </si>
  <si>
    <t>病虫害控制</t>
  </si>
  <si>
    <t>农产品质量安全</t>
  </si>
  <si>
    <t>执法监管</t>
  </si>
  <si>
    <t>其他农业农村支出</t>
  </si>
  <si>
    <t>防灾救灾</t>
  </si>
  <si>
    <t>稳定农民收入补贴</t>
  </si>
  <si>
    <t>农业生产发展</t>
  </si>
  <si>
    <t>农村合作经济</t>
  </si>
  <si>
    <t>农产品加工与促销</t>
  </si>
  <si>
    <t>农村社会事业</t>
  </si>
  <si>
    <t>农业资源保护修复与利用</t>
  </si>
  <si>
    <t>农村道路建设</t>
  </si>
  <si>
    <t>对高校毕业生到基层任职补助</t>
  </si>
  <si>
    <t>农田建设</t>
  </si>
  <si>
    <t>森林资源培育</t>
  </si>
  <si>
    <t>森林资源管理</t>
  </si>
  <si>
    <t>森林生态效益补偿</t>
  </si>
  <si>
    <t>动植物保护</t>
  </si>
  <si>
    <t>产业化管理</t>
  </si>
  <si>
    <t>林业草原防灾减灾</t>
  </si>
  <si>
    <t>草原管理</t>
  </si>
  <si>
    <t>行业业务管理</t>
  </si>
  <si>
    <t>其他林业和草原支出</t>
  </si>
  <si>
    <t>水利行业业务管理</t>
  </si>
  <si>
    <t>水利工程建设</t>
  </si>
  <si>
    <t>水利工程运行与维护</t>
  </si>
  <si>
    <t>水利前期工作</t>
  </si>
  <si>
    <t>水土保持</t>
  </si>
  <si>
    <t>水资源节约管理与保护</t>
  </si>
  <si>
    <t>防汛</t>
  </si>
  <si>
    <t>抗旱</t>
  </si>
  <si>
    <t>农村水利</t>
  </si>
  <si>
    <t>江河湖库水系综合整治</t>
  </si>
  <si>
    <t>大中型水库移民后期扶持专项支出</t>
  </si>
  <si>
    <t>其他水利支出</t>
  </si>
  <si>
    <t>扶贫</t>
  </si>
  <si>
    <t>农村基础设施建设</t>
  </si>
  <si>
    <t>生产发展</t>
  </si>
  <si>
    <t>其他巩固脱贫衔接乡村振兴支出</t>
  </si>
  <si>
    <t>对村级公益事业建设的补助</t>
  </si>
  <si>
    <t>对村民委员会和村党支部的补助</t>
  </si>
  <si>
    <t>对村集体经济组织的补助</t>
  </si>
  <si>
    <t>其他农村综合改革支出</t>
  </si>
  <si>
    <t>农业保险保费补贴</t>
  </si>
  <si>
    <t>创业担保贷款贴息及奖补</t>
  </si>
  <si>
    <t>其他惠普金融发展支出</t>
  </si>
  <si>
    <t>公路建设</t>
  </si>
  <si>
    <t>公路养护</t>
  </si>
  <si>
    <t>公路运输管理</t>
  </si>
  <si>
    <t>其他公路水路运输支出</t>
  </si>
  <si>
    <t>成品油价格改革对交通运输的补贴</t>
  </si>
  <si>
    <t>对农村道路客运的补贴</t>
  </si>
  <si>
    <t>对出租车的补贴</t>
  </si>
  <si>
    <t>车辆购置税用于公路等基础设施建设支出</t>
  </si>
  <si>
    <t>公共交通运营补助</t>
  </si>
  <si>
    <t>资源勘探信息等支出</t>
  </si>
  <si>
    <t>煤炭勘探开采和洗选</t>
  </si>
  <si>
    <t>工程建设及运行维护</t>
  </si>
  <si>
    <t>无线电监管</t>
  </si>
  <si>
    <t>产业发展</t>
  </si>
  <si>
    <t>其他工业和信息产业监管支出</t>
  </si>
  <si>
    <t>中小企业发展专项</t>
  </si>
  <si>
    <t>其他其他资源勘探工业信息等支出</t>
  </si>
  <si>
    <t>市场监测及信息管理</t>
  </si>
  <si>
    <t>民贸民品贷款贴息</t>
  </si>
  <si>
    <t>其他商业流通事务支出</t>
  </si>
  <si>
    <t>其他涉外发展服务支出</t>
  </si>
  <si>
    <t>自然资源规划及管理</t>
  </si>
  <si>
    <t>自然资源利用与保护</t>
  </si>
  <si>
    <t>自然资源调查与确权登记</t>
  </si>
  <si>
    <t>地质勘查与矿产资源管理</t>
  </si>
  <si>
    <t>地质勘查基金(周转金)支出</t>
  </si>
  <si>
    <t>其他自然资源事务支出</t>
  </si>
  <si>
    <t>气象事业机构</t>
  </si>
  <si>
    <t>气象服务</t>
  </si>
  <si>
    <t>棚户区改造</t>
  </si>
  <si>
    <t>农村危房改造</t>
  </si>
  <si>
    <t>公共租赁住房</t>
  </si>
  <si>
    <t>租赁补贴</t>
  </si>
  <si>
    <t>老旧小区改造</t>
  </si>
  <si>
    <t>保障性租赁住房</t>
  </si>
  <si>
    <t>其他保障性安居工程支出</t>
  </si>
  <si>
    <t>住房公积金</t>
  </si>
  <si>
    <t>购房补贴</t>
  </si>
  <si>
    <t>粮食财务挂账利息补贴</t>
  </si>
  <si>
    <t>粮食风险基金</t>
  </si>
  <si>
    <t>其他粮油事务支出</t>
  </si>
  <si>
    <t>储备粮油差价补贴</t>
  </si>
  <si>
    <t>其他粮油储备支出</t>
  </si>
  <si>
    <t>化肥储备</t>
  </si>
  <si>
    <t>灾害风险防治</t>
  </si>
  <si>
    <t>安全监管</t>
  </si>
  <si>
    <t>应急救援</t>
  </si>
  <si>
    <t>应急管理</t>
  </si>
  <si>
    <t>其他应急管理支出</t>
  </si>
  <si>
    <t>消防事务</t>
  </si>
  <si>
    <t>消防应急救援</t>
  </si>
  <si>
    <t>煤矿安全</t>
  </si>
  <si>
    <t>矿山安全监察事务</t>
  </si>
  <si>
    <t>地质灾害防治</t>
  </si>
  <si>
    <t>其他自然灾害防治支出</t>
  </si>
  <si>
    <t>自然灾害救灾补助</t>
  </si>
  <si>
    <t>其他自然灾害救灾及恢复重建支出</t>
  </si>
  <si>
    <t>地方政府一般债券还本支出</t>
  </si>
  <si>
    <t>地方政府一般债券付息支出</t>
  </si>
  <si>
    <t>地方政府向国际组织借款付息支出</t>
  </si>
  <si>
    <t>附表6</t>
  </si>
  <si>
    <t>修文县2024年县本级一般公共预算支出决算情况表
（政府经济科目）</t>
  </si>
  <si>
    <t>一般公共预算支出决算数</t>
  </si>
  <si>
    <t>其中：基本支出决算数</t>
  </si>
  <si>
    <t>工资奖金津补贴</t>
  </si>
  <si>
    <t>社会保障缴费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</si>
  <si>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</si>
  <si>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</si>
  <si>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</si>
  <si>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</si>
  <si>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</si>
  <si>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</si>
  <si>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</si>
  <si>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公务用车运行维护费</t>
  </si>
  <si>
    <t>维修（护）费</t>
  </si>
  <si>
    <t>其他商品和服务支出</t>
  </si>
  <si>
    <t>机关资本性支出（一）</t>
  </si>
  <si>
    <t>房屋建筑物购建</t>
  </si>
  <si>
    <t>基础设施建设</t>
  </si>
  <si>
    <t>公务用车购置</t>
  </si>
  <si>
    <t>设备购置</t>
  </si>
  <si>
    <t>大型修缮</t>
  </si>
  <si>
    <t>其他资本性支出</t>
  </si>
  <si>
    <t>机关资本性支出（二）</t>
  </si>
  <si>
    <t>工资福利支出</t>
  </si>
  <si>
    <t>商品和服务支出</t>
  </si>
  <si>
    <t>其他对事业单位补助</t>
  </si>
  <si>
    <t>资本性支出（一）</t>
  </si>
  <si>
    <t>资本性支出（二）</t>
  </si>
  <si>
    <t>费用补贴</t>
  </si>
  <si>
    <t>利息补贴</t>
  </si>
  <si>
    <t>其他对企业补助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</si>
  <si>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</si>
  <si>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</si>
  <si>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</si>
  <si>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</si>
  <si>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</si>
  <si>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</si>
  <si>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国内债务付息</t>
  </si>
  <si>
    <t>国外债务付息</t>
  </si>
  <si>
    <t>国内债务发行费用</t>
  </si>
  <si>
    <t>上下级政府间转移性支出</t>
  </si>
  <si>
    <t>对民间非营利组织和群众性自治组织补贴</t>
  </si>
  <si>
    <t>附表7</t>
  </si>
  <si>
    <t xml:space="preserve">2024年上级对修文县一般公共预算转移支付情况表
</t>
  </si>
  <si>
    <t>名    称</t>
  </si>
  <si>
    <t>2024年上级一般转移支付决算数</t>
  </si>
  <si>
    <t>去年同期决算数</t>
  </si>
  <si>
    <t>同比</t>
  </si>
  <si>
    <t>合            计</t>
  </si>
  <si>
    <t>返还性收入</t>
  </si>
  <si>
    <t>所得税基数返还收入</t>
  </si>
  <si>
    <t>成品油税费改革税收返还收入</t>
  </si>
  <si>
    <t>增值税税收返还收入</t>
  </si>
  <si>
    <t>消费税税收返还收入</t>
  </si>
  <si>
    <t>增值税“五五分享”税收返还收入</t>
  </si>
  <si>
    <t>一般性转移支付</t>
  </si>
  <si>
    <t>均衡性转移支付收入</t>
  </si>
  <si>
    <t>县级基本财力保障机制奖补资金收入</t>
  </si>
  <si>
    <t>结算补助收入</t>
  </si>
  <si>
    <t>资源枯竭型城市转移支付补助收入</t>
  </si>
  <si>
    <t>产粮(油)大县奖励资金收入</t>
  </si>
  <si>
    <t>重点生态功能区转移支付收入</t>
  </si>
  <si>
    <t>固定数额补助收入</t>
  </si>
  <si>
    <t>民族地区转移支付收入</t>
  </si>
  <si>
    <t>巩固脱贫攻坚成果衔接乡村振兴转移支付收入</t>
  </si>
  <si>
    <t>一般公共服务共同财政事权转移支付收入</t>
  </si>
  <si>
    <t>公共安全共同财政事权转移支付收入</t>
  </si>
  <si>
    <t>教育共同财政事权转移支付收入</t>
  </si>
  <si>
    <t>科学技术共同财政事权转移支付收入</t>
  </si>
  <si>
    <t>文化旅游体育与传媒共同财政事权转移性支付收入</t>
  </si>
  <si>
    <t>社会保障和就业共同财政事权转移支付收入</t>
  </si>
  <si>
    <t>医疗卫生共同财政事权转移支付收入</t>
  </si>
  <si>
    <t>节能环保共同财政事权转移性支付收入</t>
  </si>
  <si>
    <t>城乡社区共同财政事权转移支付收入</t>
  </si>
  <si>
    <t>农林水共同财政事权转移支付收入</t>
  </si>
  <si>
    <t>交通运输共同财政事权转移支付收入</t>
  </si>
  <si>
    <t>商业服务业等共同财政事权转移支付收入</t>
  </si>
  <si>
    <t>住房保障共同财政事权转移支付收入</t>
  </si>
  <si>
    <t>灾害防治及应急处理共同财政事权转移支付收入</t>
  </si>
  <si>
    <t>增值税留抵退税转移支付收入</t>
  </si>
  <si>
    <t>其他退税减税降费转移支付收入</t>
  </si>
  <si>
    <t>其他一般性转移支付收入</t>
  </si>
  <si>
    <t>专项转移支付收入</t>
  </si>
  <si>
    <t>一般公共服务</t>
  </si>
  <si>
    <t>教育</t>
  </si>
  <si>
    <t>科学技术</t>
  </si>
  <si>
    <t>文化旅游体育与传媒</t>
  </si>
  <si>
    <t>社会保障和就业</t>
  </si>
  <si>
    <t>医疗健康</t>
  </si>
  <si>
    <t>节能环保</t>
  </si>
  <si>
    <t>城乡社区</t>
  </si>
  <si>
    <t>农林水</t>
  </si>
  <si>
    <t>资源勘探信息等</t>
  </si>
  <si>
    <t>商业服务业等</t>
  </si>
  <si>
    <t>自然资源海洋气象等</t>
  </si>
  <si>
    <t>住房保障</t>
  </si>
  <si>
    <t>灾害防治及应急管理</t>
  </si>
  <si>
    <t>附表8</t>
  </si>
  <si>
    <r>
      <rPr>
        <sz val="16"/>
        <color rgb="FF000000"/>
        <rFont val="黑体"/>
        <charset val="134"/>
      </rPr>
      <t>修文县2024年政府性基金</t>
    </r>
    <r>
      <rPr>
        <sz val="16"/>
        <rFont val="黑体"/>
        <charset val="134"/>
      </rPr>
      <t>预算收入决算情况表</t>
    </r>
  </si>
  <si>
    <t>为预算调整数%</t>
  </si>
  <si>
    <t>政府性基金收入合计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</si>
  <si>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</si>
  <si>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</si>
  <si>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</si>
  <si>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</si>
  <si>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</si>
  <si>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附表9</t>
  </si>
  <si>
    <t>项     目</t>
  </si>
  <si>
    <t>总支出决算数</t>
  </si>
  <si>
    <t>其中：</t>
  </si>
  <si>
    <t>上专支出</t>
  </si>
  <si>
    <t>本级支出</t>
  </si>
  <si>
    <t>新增专项债支出</t>
  </si>
  <si>
    <t>政府性基金支出合计</t>
  </si>
  <si>
    <t>大中型水库移民后期扶持基金支出</t>
  </si>
  <si>
    <t>移民补助</t>
  </si>
  <si>
    <t>基础设施建设和经济发展</t>
  </si>
  <si>
    <t>小型水库移民扶助基金及对应专项债务收入安排的支出</t>
  </si>
  <si>
    <t>国有土地使用权出让收入及对应专项债务收入安排的支出</t>
  </si>
  <si>
    <t>征地和拆迁补偿支出</t>
  </si>
  <si>
    <t>土地开发支出</t>
  </si>
  <si>
    <t>城市建设支出</t>
  </si>
  <si>
    <t>农村基础设施建设支出</t>
  </si>
  <si>
    <t>土地出让业务支出</t>
  </si>
  <si>
    <t>公共租赁住房支出</t>
  </si>
  <si>
    <t>农业生产发展支出</t>
  </si>
  <si>
    <t>其他国有土地使用权出让收入安排的支出</t>
  </si>
  <si>
    <t>国有土地收益基金安排的支出</t>
  </si>
  <si>
    <t>其他国有土地收益基金支出</t>
  </si>
  <si>
    <t>农业土地开发资金安排的支出</t>
  </si>
  <si>
    <t>城市基础设施配套费及对应专项债务收入安排的支出</t>
  </si>
  <si>
    <t>城市公共设施</t>
  </si>
  <si>
    <t>城市环境卫生</t>
  </si>
  <si>
    <t>其他城市基础设施配套费安排的支出</t>
  </si>
  <si>
    <t>污水处理费及对应专项债务收入安排的支出</t>
  </si>
  <si>
    <t>污水处理设施建设和运营</t>
  </si>
  <si>
    <t>超长期特别国债安排的支出</t>
  </si>
  <si>
    <t>大中型水库库区基金及对应专项债务收入安排的支出</t>
  </si>
  <si>
    <t xml:space="preserve"> 移民补助</t>
  </si>
  <si>
    <t xml:space="preserve"> 基础设施建设和经济发展</t>
  </si>
  <si>
    <t>小型水库移民扶助基金安排的支出</t>
  </si>
  <si>
    <t>制造业</t>
  </si>
  <si>
    <t xml:space="preserve"> 住房保障支出</t>
  </si>
  <si>
    <t xml:space="preserve">    其他住房保障支出</t>
  </si>
  <si>
    <t>其他政府性基金及对应专项债务收入安排的支出</t>
  </si>
  <si>
    <t>其他政府性基金安排的支出</t>
  </si>
  <si>
    <t xml:space="preserve">其他地方自行试点项目收益专项债券收入安排的支出  </t>
  </si>
  <si>
    <t>其他政府性基金债务收入安排的支出</t>
  </si>
  <si>
    <t>彩票公益金及对应专项债务收入安排的支出</t>
  </si>
  <si>
    <t>用于社会福利的彩票公益金支出</t>
  </si>
  <si>
    <t>用于体育事业的彩票公益金支出</t>
  </si>
  <si>
    <t>用于教育事业的彩票公益金支出</t>
  </si>
  <si>
    <t>用于残疾人事业的彩票公益金支出</t>
  </si>
  <si>
    <t>用于城乡医疗救助的彩票公益金支出</t>
  </si>
  <si>
    <t>用于其他社会公益事业的彩票公益金支出</t>
  </si>
  <si>
    <t>超长期特别国债安排的其他支出</t>
  </si>
  <si>
    <t>地方政府专项债务付息支出</t>
  </si>
  <si>
    <t>国有土地使用权出让金债务付息支出</t>
  </si>
  <si>
    <t>其他地方自行试点项目收益专项债券付息支出</t>
  </si>
  <si>
    <t>其他政府性基金债务付息支出</t>
  </si>
  <si>
    <t>地方政府专项债务发行费用支出</t>
  </si>
  <si>
    <t>国有土地使用权出让金债务发行费用支出</t>
  </si>
  <si>
    <t>其他政府性基金债务发行费用支出</t>
  </si>
  <si>
    <t>抗疫特别国债安排的支出</t>
  </si>
  <si>
    <t>公共卫生体系建设</t>
  </si>
  <si>
    <t>其他抗疫相关支出</t>
  </si>
  <si>
    <t>附表10</t>
  </si>
  <si>
    <t>2024年上级对修文县政府性基金预算转移支付情况表</t>
  </si>
  <si>
    <t>科  目  名  称</t>
  </si>
  <si>
    <t>政府性基金预算上级补助收入</t>
  </si>
  <si>
    <t>其他住房保障支出</t>
  </si>
  <si>
    <t>附表11</t>
  </si>
  <si>
    <t>项    目</t>
  </si>
  <si>
    <t>城乡居民基本养老保险
基金决算数</t>
  </si>
  <si>
    <t>机关事业单位基本养老保险
基金决算数</t>
  </si>
  <si>
    <t>一、收入</t>
  </si>
  <si>
    <t>其中:保险费收入</t>
  </si>
  <si>
    <t>利息收入</t>
  </si>
  <si>
    <t>财政补贴收入</t>
  </si>
  <si>
    <t>委托投资收益</t>
  </si>
  <si>
    <t>其他收入</t>
  </si>
  <si>
    <t>转移收入</t>
  </si>
  <si>
    <t>上级补助收入</t>
  </si>
  <si>
    <t>二、支出</t>
  </si>
  <si>
    <t>其中:社会保险待遇支出</t>
  </si>
  <si>
    <t>转移支出</t>
  </si>
  <si>
    <t>上解上级支出</t>
  </si>
  <si>
    <t>三、本年收支结余</t>
  </si>
  <si>
    <t>四、2023年末滚存结余</t>
  </si>
  <si>
    <t>五、2024年末滚存结余</t>
  </si>
  <si>
    <t>附表12</t>
  </si>
  <si>
    <t>修文县2024年国有资本经营预算收支决算表</t>
  </si>
  <si>
    <t xml:space="preserve">收 入   </t>
  </si>
  <si>
    <t>支出</t>
  </si>
  <si>
    <t>项 目</t>
  </si>
  <si>
    <t>2024年
预算数</t>
  </si>
  <si>
    <t>2024年
决算数</t>
  </si>
  <si>
    <r>
      <rPr>
        <b/>
        <sz val="12"/>
        <rFont val="宋体"/>
        <charset val="134"/>
      </rPr>
      <t>项</t>
    </r>
    <r>
      <rPr>
        <b/>
        <sz val="12"/>
        <rFont val="Arial"/>
        <charset val="0"/>
      </rPr>
      <t xml:space="preserve"> </t>
    </r>
    <r>
      <rPr>
        <b/>
        <sz val="12"/>
        <rFont val="宋体"/>
        <charset val="134"/>
      </rPr>
      <t>目</t>
    </r>
  </si>
  <si>
    <t>一、本级收入</t>
  </si>
  <si>
    <t>一、本级支出</t>
  </si>
  <si>
    <t>二、上级补助收入</t>
  </si>
  <si>
    <t>二、调出资金</t>
  </si>
  <si>
    <t>三、上年结转收入</t>
  </si>
  <si>
    <t>三、上年结转支出</t>
  </si>
  <si>
    <t>四、结转下年支出</t>
  </si>
  <si>
    <t>收入合计</t>
  </si>
  <si>
    <t>支出合计</t>
  </si>
  <si>
    <t>附表13：</t>
  </si>
  <si>
    <t>修文县2024年工资预留、预备费使用情况表</t>
  </si>
  <si>
    <t>类别</t>
  </si>
  <si>
    <t>单位名称</t>
  </si>
  <si>
    <t>资金用途</t>
  </si>
  <si>
    <t>总金额</t>
  </si>
  <si>
    <t>工资预留</t>
  </si>
  <si>
    <t>2024年预备费使用总计</t>
  </si>
  <si>
    <t>预算调整前预备费使用总计</t>
  </si>
  <si>
    <t>人员类金额合计</t>
  </si>
  <si>
    <t>人员</t>
  </si>
  <si>
    <t>修文县人民代表大会常务委员会办公室</t>
  </si>
  <si>
    <t>退休一次性补助</t>
  </si>
  <si>
    <t>中国人民政治协商会议贵州省修文县委员会办公室</t>
  </si>
  <si>
    <t>退休人员职业年金</t>
  </si>
  <si>
    <t>修文县财政局</t>
  </si>
  <si>
    <t>中国共产党修文县纪律检查委员会</t>
  </si>
  <si>
    <t>事业人员绩效工资</t>
  </si>
  <si>
    <t>中国共产党修文县委员会政法委员会</t>
  </si>
  <si>
    <t>贵州省贵阳市修文县公安局</t>
  </si>
  <si>
    <t>财政补助职业年金（财政负担部分）</t>
  </si>
  <si>
    <t>修文县发展和改革局</t>
  </si>
  <si>
    <t>在职工资附加性支出</t>
  </si>
  <si>
    <t>修文县交通运输局</t>
  </si>
  <si>
    <t>修文县工业和信息化局</t>
  </si>
  <si>
    <t>遗属生活补助</t>
  </si>
  <si>
    <t>修文县住房和城乡建设局</t>
  </si>
  <si>
    <t>调出人员职业年金</t>
  </si>
  <si>
    <t>退休人员经费</t>
  </si>
  <si>
    <t>修文县教育局</t>
  </si>
  <si>
    <t>修文县大石布依族乡九年制义务教育学校</t>
  </si>
  <si>
    <t>修文县第五中学</t>
  </si>
  <si>
    <t>修文县第七小学</t>
  </si>
  <si>
    <t>修文县水务管理局</t>
  </si>
  <si>
    <t>修文县农业农村局</t>
  </si>
  <si>
    <t>修文县市场监督管理局</t>
  </si>
  <si>
    <t>修文县卫生健康局</t>
  </si>
  <si>
    <t>遗孀医药费困难补助</t>
  </si>
  <si>
    <t>修文县龙场卫生服务中心</t>
  </si>
  <si>
    <t>贵阳市修文县六广镇中心卫生院</t>
  </si>
  <si>
    <t>修文县扎佐卫生服务中心</t>
  </si>
  <si>
    <t>修文县谷堡镇卫生院</t>
  </si>
  <si>
    <t>修文县六屯镇人民政府</t>
  </si>
  <si>
    <t>中国共产党修文县委员会办公室</t>
  </si>
  <si>
    <t>项目类金额合计</t>
  </si>
  <si>
    <t>丧葬补助金和抚恤金</t>
  </si>
  <si>
    <t>修文县人民政府办公室</t>
  </si>
  <si>
    <t>修文县扎佐街道财务服务中心</t>
  </si>
  <si>
    <t>审查调查工作经费</t>
  </si>
  <si>
    <t>武警修文中队营房维修维护费用</t>
  </si>
  <si>
    <t>贵阳市修文县自然资源局</t>
  </si>
  <si>
    <t>修文县2024年增聘季节性护林员管护费</t>
  </si>
  <si>
    <t>修文县档案馆</t>
  </si>
  <si>
    <t>消除档案安全隐患资金</t>
  </si>
  <si>
    <t>修文县人民医院</t>
  </si>
  <si>
    <t>中国共产党修文县委员会统战部</t>
  </si>
  <si>
    <t>修文县扎佐街道办事处</t>
  </si>
  <si>
    <t>修文县久长街道办事处</t>
  </si>
  <si>
    <t>修文县六广镇财务服务中心</t>
  </si>
  <si>
    <t>修文县综合行政执法局</t>
  </si>
  <si>
    <t>预算调整后预备费使用总计</t>
  </si>
  <si>
    <t>追加人员经费</t>
  </si>
  <si>
    <t>中共修文县委机构编制委员会办公室</t>
  </si>
  <si>
    <t>修文县久长街道财务服务中心</t>
  </si>
  <si>
    <t>修文县阳明洞街道财务服务中心</t>
  </si>
  <si>
    <t>修文县民族宗教事务局</t>
  </si>
  <si>
    <t>中国共产党修文县委员会组织部</t>
  </si>
  <si>
    <t>中国共产党修文县委员会宣传部</t>
  </si>
  <si>
    <t>修文县司法局</t>
  </si>
  <si>
    <t>修文县供销合作社联合社</t>
  </si>
  <si>
    <t>养老保险</t>
  </si>
  <si>
    <t>基本工资</t>
  </si>
  <si>
    <t>修文县商务局</t>
  </si>
  <si>
    <t>在职人员基本工资</t>
  </si>
  <si>
    <t>绩效奖和超绩效工资</t>
  </si>
  <si>
    <t>修文县机关事务管理服务中心</t>
  </si>
  <si>
    <t>保留改革性补贴</t>
  </si>
  <si>
    <t>公务员规范津贴补贴</t>
  </si>
  <si>
    <t>修文县总工会</t>
  </si>
  <si>
    <t>修文中学</t>
  </si>
  <si>
    <t>特岗教师工资</t>
  </si>
  <si>
    <t>修文县民政局</t>
  </si>
  <si>
    <t>重度残疾人护理补贴</t>
  </si>
  <si>
    <t>修文县残疾人联合会</t>
  </si>
  <si>
    <t>修文县红十字会</t>
  </si>
  <si>
    <t>修文县计划生育协会</t>
  </si>
  <si>
    <t>贵州修文经济开发区管理委员会</t>
  </si>
  <si>
    <t>西部志愿者经费</t>
  </si>
  <si>
    <t>修文县退役军人事务局</t>
  </si>
  <si>
    <t>优抚对象生活补助</t>
  </si>
  <si>
    <t>修文县医疗保障局</t>
  </si>
  <si>
    <t>修文县阳明洞街道办事处</t>
  </si>
  <si>
    <t>修文县人民政府景阳街道办事处</t>
  </si>
  <si>
    <t>事业人员年终考核奖</t>
  </si>
  <si>
    <t>修文县谷堡镇人民政府</t>
  </si>
  <si>
    <t>人员经费（考核奖）</t>
  </si>
  <si>
    <t>修文县小箐镇人民政府</t>
  </si>
  <si>
    <t>人员经费</t>
  </si>
  <si>
    <t>修文县六广镇人民政府</t>
  </si>
  <si>
    <t>人员经费（退休人员职业年金）</t>
  </si>
  <si>
    <t>六桶镇人民政府</t>
  </si>
  <si>
    <t>人员经费（工资）</t>
  </si>
  <si>
    <t>修文县人力资源和社会保障局</t>
  </si>
  <si>
    <t>附表14</t>
  </si>
  <si>
    <t xml:space="preserve">项目名称
</t>
  </si>
  <si>
    <t>年底债务限额</t>
  </si>
  <si>
    <t>年底债务余额</t>
  </si>
  <si>
    <t>小计</t>
  </si>
  <si>
    <t>一般债务限额</t>
  </si>
  <si>
    <t>专项债务限额</t>
  </si>
  <si>
    <t>一般债务余额</t>
  </si>
  <si>
    <t>专项债务余额</t>
  </si>
  <si>
    <t>2023年</t>
  </si>
  <si>
    <t>2024年</t>
  </si>
  <si>
    <t>附表15</t>
  </si>
  <si>
    <t>项      目</t>
  </si>
  <si>
    <t>大石布依族乡</t>
  </si>
  <si>
    <t>六桶镇</t>
  </si>
  <si>
    <t>六屯镇</t>
  </si>
  <si>
    <t>洒坪镇</t>
  </si>
  <si>
    <t>小箐镇</t>
  </si>
  <si>
    <t>六广镇</t>
  </si>
  <si>
    <t>谷堡镇</t>
  </si>
  <si>
    <t>公   共   财   政   预  算</t>
  </si>
  <si>
    <t>收入总合计</t>
  </si>
  <si>
    <t>一、一般公共预算收入合计</t>
  </si>
  <si>
    <t>（一）本级一般公共预算收入</t>
  </si>
  <si>
    <t>收入目标数</t>
  </si>
  <si>
    <t>收入完成数</t>
  </si>
  <si>
    <t>1.专项转移支付收入</t>
  </si>
  <si>
    <t>（1）2024年上级转移支付收入</t>
  </si>
  <si>
    <t>（2）2023年上级转移支付收入</t>
  </si>
  <si>
    <t>（3）2024年县级转移支付收入</t>
  </si>
  <si>
    <t>其中：下达项目类控制数</t>
  </si>
  <si>
    <t>（4）2023年县级转移支付收入</t>
  </si>
  <si>
    <t>（5）扣减2023年县级/上专补助收入</t>
  </si>
  <si>
    <t>2.县级财力补助</t>
  </si>
  <si>
    <t>（1）体制补助收入</t>
  </si>
  <si>
    <t xml:space="preserve">    基本支出补助收入</t>
  </si>
  <si>
    <t xml:space="preserve">    卫生费</t>
  </si>
  <si>
    <t xml:space="preserve">    专项业务费</t>
  </si>
  <si>
    <t xml:space="preserve">    非税成本</t>
  </si>
  <si>
    <t>（3）超收补助（负数为欠收）</t>
  </si>
  <si>
    <t>（4）欠收补助收入（明年扣回）</t>
  </si>
  <si>
    <t>（5）其他收入</t>
  </si>
  <si>
    <t>（二）调入资金</t>
  </si>
  <si>
    <t xml:space="preserve">     从预算稳定调节基金调出至一般公共预算</t>
  </si>
  <si>
    <t>二、上年结余</t>
  </si>
  <si>
    <t>三、资金补助收入</t>
  </si>
  <si>
    <t xml:space="preserve">    存量资金收入</t>
  </si>
  <si>
    <t xml:space="preserve">    基金/国有资本经营补助收入</t>
  </si>
  <si>
    <t xml:space="preserve">    以前年度资金补助收入</t>
  </si>
  <si>
    <t>四、一般公共预算支出合计</t>
  </si>
  <si>
    <t>（一）乡镇本级一般公共预算支出</t>
  </si>
  <si>
    <t>（二）县级一般公共预算支出</t>
  </si>
  <si>
    <t>其中：下达项目类控制数支出</t>
  </si>
  <si>
    <t xml:space="preserve">      2024年县级一般公共预算支出</t>
  </si>
  <si>
    <t xml:space="preserve">      2023年县级一般公共预算支出</t>
  </si>
  <si>
    <t>（三）上级专项支出</t>
  </si>
  <si>
    <t>其中：2024年上级专项支出</t>
  </si>
  <si>
    <t xml:space="preserve">      2023年上级专项支出</t>
  </si>
  <si>
    <t>（四）上解支出</t>
  </si>
  <si>
    <t>（五）调出资金</t>
  </si>
  <si>
    <t xml:space="preserve">    补充预算稳定调节基金</t>
  </si>
  <si>
    <t>五、一般公共预算年终结余</t>
  </si>
  <si>
    <t xml:space="preserve">    减：结转下年上专支出</t>
  </si>
  <si>
    <t xml:space="preserve">    减：结转下年本级支出</t>
  </si>
  <si>
    <t>预算净结余</t>
  </si>
  <si>
    <t>下文定数</t>
  </si>
  <si>
    <t>附表16</t>
  </si>
  <si>
    <t>序号</t>
  </si>
  <si>
    <t>项目名称</t>
  </si>
  <si>
    <t>主管单位名称</t>
  </si>
  <si>
    <t>项目资金</t>
  </si>
  <si>
    <t>绩效评价
得分</t>
  </si>
  <si>
    <t>评价等级</t>
  </si>
  <si>
    <t>脱贫攻坚衔接资金</t>
  </si>
  <si>
    <t>修文县乡村振兴服务中心</t>
  </si>
  <si>
    <t>优</t>
  </si>
  <si>
    <t>房地一体第二期经费</t>
  </si>
  <si>
    <t>修文县自然资源局</t>
  </si>
  <si>
    <t>城镇园林绿化维护资金</t>
  </si>
  <si>
    <t>中</t>
  </si>
  <si>
    <t>修文县生活垃圾处置费项目</t>
  </si>
  <si>
    <t>农村危旧房屋拆除</t>
  </si>
  <si>
    <t>公租房配套基础提升</t>
  </si>
  <si>
    <t>路灯电费（龙场片区）</t>
  </si>
  <si>
    <t>城乡一体化住户调查工作经费</t>
  </si>
  <si>
    <t>修文县统计局</t>
  </si>
  <si>
    <t>中央和省级纪检监察政法转移支付资金</t>
  </si>
  <si>
    <t>村（居）法律顾问经费</t>
  </si>
  <si>
    <t>健康贵阳行动民生基因检测经费</t>
  </si>
  <si>
    <t>创业担保贷款贴息资金及奖补资金</t>
  </si>
  <si>
    <t>附表17</t>
  </si>
  <si>
    <t>绩效评价得分</t>
  </si>
  <si>
    <t>部门总收入（万元）</t>
  </si>
  <si>
    <t>部门总支出（万元）</t>
  </si>
  <si>
    <t>良</t>
  </si>
  <si>
    <t>附表18</t>
  </si>
  <si>
    <t>项目单位</t>
  </si>
  <si>
    <t>本项目债券资金额度</t>
  </si>
  <si>
    <t>本级项目主管部门</t>
  </si>
  <si>
    <t>债券性质</t>
  </si>
  <si>
    <t>发行时间</t>
  </si>
  <si>
    <t>修文县政府投资项目收尾</t>
  </si>
  <si>
    <t>普通专项债券</t>
  </si>
  <si>
    <t>2024-09-24</t>
  </si>
  <si>
    <t>2024-11-21</t>
  </si>
  <si>
    <t>村镇生活垃圾收运处置体系提升</t>
  </si>
  <si>
    <t>一般债券</t>
  </si>
  <si>
    <t>2024-04-18</t>
  </si>
  <si>
    <t>德政小学教学楼建设项目</t>
  </si>
  <si>
    <t>高标准农田建设项目</t>
  </si>
  <si>
    <t>垃圾箱及清运车采购项目</t>
  </si>
  <si>
    <t>烈士陵园维修改造项目</t>
  </si>
  <si>
    <t>农村道路建设项目</t>
  </si>
  <si>
    <t>修文县公安局</t>
  </si>
  <si>
    <t>修文县公安局物证管理中心建设项目</t>
  </si>
  <si>
    <t>修文县人像前端监控点位建设项目</t>
  </si>
  <si>
    <t>污水管网及污水处理项目</t>
  </si>
  <si>
    <t>校园维修改造项目</t>
  </si>
  <si>
    <t>学校设施设备采购项目</t>
  </si>
  <si>
    <t>金额合计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</si>
</sst>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* #,##0.00;* \-#,##0.00;* &quot;-&quot;??;@"/>
    <numFmt numFmtId="177" formatCode="_(* #,##0.00_);_(* \(#,##0.00\);_(* &quot;-&quot;??_);_(@_)"/>
    <numFmt numFmtId="178" formatCode="_-* #,##0.00_-;\-* #,##0.00_-;_-* &quot;-&quot;??_-;_-@_-"/>
    <numFmt numFmtId="179" formatCode="_-* #,##0_-;\-* #,##0_-;_-* &quot;-&quot;_-;_-@_-"/>
    <numFmt numFmtId="180" formatCode="#,##0_ "/>
    <numFmt numFmtId="181" formatCode="#,##0.00_ "/>
    <numFmt numFmtId="182" formatCode="#,##0.00_ ;[Red]\-#,##0.00\ "/>
    <numFmt numFmtId="183" formatCode="#,##0.000000_ "/>
    <numFmt numFmtId="184" formatCode="\ \ @"/>
    <numFmt numFmtId="185" formatCode="\ \ \ \ @"/>
    <numFmt numFmtId="186" formatCode="0_ "/>
    <numFmt numFmtId="187" formatCode="0.E+00"/>
    <numFmt numFmtId="188" formatCode="0_);[Red]\(0\)"/>
    <numFmt numFmtId="189" formatCode="#,##0_);[Red]\(#,##0\)"/>
  </numFmts>
  <fonts count="128">
    <font>
      <sz val="12"/>
      <name val="宋体"/>
      <charset val="134"/>
    </font>
    <font>
      <b/>
      <sz val="16"/>
      <name val="宋体"/>
      <charset val="134"/>
    </font>
    <font>
      <sz val="12"/>
      <name val="Arial"/>
      <charset val="0"/>
    </font>
    <font>
      <sz val="12"/>
      <name val="宋体"/>
      <charset val="0"/>
    </font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0"/>
    </font>
    <font>
      <sz val="14"/>
      <color theme="1"/>
      <name val="宋体"/>
      <charset val="134"/>
      <scheme val="minor"/>
    </font>
    <font>
      <b/>
      <sz val="18"/>
      <name val="方正小标宋简体"/>
      <charset val="134"/>
    </font>
    <font>
      <sz val="14"/>
      <name val="方正小标宋简体"/>
      <charset val="134"/>
    </font>
    <font>
      <sz val="14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20"/>
      <name val="方正小标宋简体"/>
      <charset val="134"/>
    </font>
    <font>
      <sz val="16"/>
      <name val="方正小标宋简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4"/>
      <name val="宋体"/>
      <charset val="134"/>
    </font>
    <font>
      <b/>
      <sz val="16"/>
      <name val="黑体"/>
      <charset val="134"/>
    </font>
    <font>
      <sz val="12"/>
      <name val="Arial"/>
      <charset val="134"/>
    </font>
    <font>
      <b/>
      <sz val="11"/>
      <name val="宋体"/>
      <charset val="134"/>
    </font>
    <font>
      <b/>
      <sz val="14"/>
      <name val="宋体"/>
      <charset val="134"/>
    </font>
    <font>
      <sz val="11"/>
      <color theme="1"/>
      <name val="仿宋_GB2312"/>
      <charset val="134"/>
    </font>
    <font>
      <b/>
      <sz val="16"/>
      <name val="宋体"/>
      <charset val="134"/>
      <scheme val="major"/>
    </font>
    <font>
      <b/>
      <sz val="16"/>
      <name val="宋体-方正超大字符集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8"/>
      <name val="宋体"/>
      <charset val="134"/>
    </font>
    <font>
      <sz val="18"/>
      <name val="方正小标宋简体"/>
      <charset val="134"/>
    </font>
    <font>
      <sz val="12"/>
      <name val="仿宋"/>
      <charset val="134"/>
    </font>
    <font>
      <b/>
      <sz val="12"/>
      <name val="Arial"/>
      <charset val="0"/>
    </font>
    <font>
      <b/>
      <sz val="10"/>
      <name val="宋体"/>
      <charset val="134"/>
    </font>
    <font>
      <sz val="16"/>
      <name val="黑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2"/>
      <color indexed="8"/>
      <name val="黑体"/>
      <charset val="134"/>
    </font>
    <font>
      <b/>
      <sz val="11"/>
      <color indexed="8"/>
      <name val="宋体"/>
      <charset val="134"/>
    </font>
    <font>
      <sz val="16"/>
      <color rgb="FF000000"/>
      <name val="黑体"/>
      <charset val="134"/>
    </font>
    <font>
      <sz val="16"/>
      <color indexed="8"/>
      <name val="黑体"/>
      <charset val="134"/>
    </font>
    <font>
      <sz val="11"/>
      <color indexed="8"/>
      <name val="宋体"/>
      <charset val="134"/>
    </font>
    <font>
      <sz val="12"/>
      <name val="Tahoma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Tahoma"/>
      <charset val="134"/>
    </font>
    <font>
      <sz val="10"/>
      <name val="宋体"/>
      <charset val="134"/>
      <scheme val="minor"/>
    </font>
    <font>
      <sz val="20"/>
      <name val="宋体"/>
      <charset val="134"/>
    </font>
    <font>
      <b/>
      <sz val="12"/>
      <name val="黑体"/>
      <charset val="134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8"/>
      <name val="宋体"/>
      <charset val="134"/>
      <scheme val="minor"/>
    </font>
    <font>
      <sz val="14"/>
      <color indexed="8"/>
      <name val="黑体"/>
      <charset val="134"/>
    </font>
    <font>
      <sz val="14"/>
      <name val="黑体"/>
      <charset val="134"/>
    </font>
    <font>
      <sz val="10"/>
      <color rgb="FFFF0000"/>
      <name val="宋体"/>
      <charset val="134"/>
    </font>
    <font>
      <b/>
      <sz val="18"/>
      <name val="楷体"/>
      <charset val="134"/>
    </font>
    <font>
      <b/>
      <sz val="20"/>
      <name val="宋体"/>
      <charset val="134"/>
    </font>
    <font>
      <sz val="16"/>
      <name val="Times New Roman"/>
      <charset val="134"/>
    </font>
    <font>
      <sz val="16"/>
      <name val="宋体"/>
      <charset val="134"/>
    </font>
    <font>
      <sz val="12"/>
      <name val="楷体"/>
      <charset val="134"/>
    </font>
    <font>
      <sz val="28"/>
      <name val="方正小标宋_GBK"/>
      <charset val="134"/>
    </font>
    <font>
      <sz val="36"/>
      <name val="黑体"/>
      <charset val="134"/>
    </font>
    <font>
      <sz val="10.5"/>
      <name val="宋体"/>
      <charset val="134"/>
    </font>
    <font>
      <sz val="16"/>
      <name val="方正小标宋_GBK"/>
      <charset val="134"/>
    </font>
    <font>
      <sz val="12"/>
      <name val="Times New Roman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0"/>
      <name val="Arial"/>
      <charset val="134"/>
    </font>
    <font>
      <sz val="11"/>
      <color rgb="FFFF0000"/>
      <name val="宋体"/>
      <charset val="134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FA7D00"/>
      <name val="宋体"/>
      <charset val="134"/>
      <scheme val="minor"/>
    </font>
    <font>
      <sz val="10"/>
      <name val="MS Sans Serif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rgb="FF3F3F76"/>
      <name val="宋体"/>
      <charset val="134"/>
      <scheme val="minor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Arial"/>
      <charset val="134"/>
    </font>
    <font>
      <sz val="9"/>
      <color rgb="FF00000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u/>
      <sz val="11"/>
      <color indexed="1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6"/>
      <name val="楷体"/>
      <charset val="134"/>
    </font>
    <font>
      <sz val="16"/>
      <color rgb="FF000000"/>
      <name val="Times New Roman"/>
      <charset val="134"/>
    </font>
  </fonts>
  <fills count="7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692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16" applyNumberFormat="0" applyFill="0" applyAlignment="0" applyProtection="0">
      <alignment vertical="center"/>
    </xf>
    <xf numFmtId="0" fontId="79" fillId="0" borderId="16" applyNumberFormat="0" applyFill="0" applyAlignment="0" applyProtection="0">
      <alignment vertical="center"/>
    </xf>
    <xf numFmtId="0" fontId="80" fillId="0" borderId="17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3" borderId="18" applyNumberFormat="0" applyAlignment="0" applyProtection="0">
      <alignment vertical="center"/>
    </xf>
    <xf numFmtId="0" fontId="82" fillId="4" borderId="19" applyNumberFormat="0" applyAlignment="0" applyProtection="0">
      <alignment vertical="center"/>
    </xf>
    <xf numFmtId="0" fontId="83" fillId="4" borderId="18" applyNumberFormat="0" applyAlignment="0" applyProtection="0">
      <alignment vertical="center"/>
    </xf>
    <xf numFmtId="0" fontId="84" fillId="5" borderId="20" applyNumberFormat="0" applyAlignment="0" applyProtection="0">
      <alignment vertical="center"/>
    </xf>
    <xf numFmtId="0" fontId="85" fillId="0" borderId="21" applyNumberFormat="0" applyFill="0" applyAlignment="0" applyProtection="0">
      <alignment vertical="center"/>
    </xf>
    <xf numFmtId="0" fontId="86" fillId="0" borderId="22" applyNumberFormat="0" applyFill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91" fillId="11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0" fillId="25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91" fillId="2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1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34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38" borderId="0" applyNumberFormat="0" applyBorder="0" applyAlignment="0" applyProtection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3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23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3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00" fillId="4" borderId="18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0" fillId="0" borderId="0"/>
    <xf numFmtId="0" fontId="15" fillId="3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38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03" fillId="0" borderId="0" applyFont="0" applyFill="0" applyBorder="0" applyAlignment="0" applyProtection="0"/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9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0" borderId="0"/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0" fillId="0" borderId="0" applyProtection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8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3" fillId="29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38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3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0" fillId="0" borderId="0" applyProtection="0"/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94" fillId="0" borderId="0"/>
    <xf numFmtId="0" fontId="15" fillId="38" borderId="0" applyNumberFormat="0" applyBorder="0" applyAlignment="0" applyProtection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3" fillId="4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92" fillId="0" borderId="0" applyFont="0" applyFill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15" fillId="48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4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2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2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00" fillId="4" borderId="18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0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4" fillId="0" borderId="0"/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0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0" fillId="0" borderId="0" applyProtection="0"/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/>
    <xf numFmtId="0" fontId="15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22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 applyProtection="0"/>
    <xf numFmtId="0" fontId="15" fillId="1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47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9" fillId="0" borderId="0"/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/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/>
    <xf numFmtId="0" fontId="15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/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53" fillId="0" borderId="0"/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3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9" borderId="0" applyNumberFormat="0" applyBorder="0" applyAlignment="0" applyProtection="0">
      <alignment vertical="center"/>
    </xf>
    <xf numFmtId="0" fontId="0" fillId="0" borderId="0" applyProtection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9" borderId="0" applyNumberFormat="0" applyBorder="0" applyAlignment="0" applyProtection="0">
      <alignment vertical="center"/>
    </xf>
    <xf numFmtId="0" fontId="0" fillId="0" borderId="0"/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 applyProtection="0"/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 applyProtection="0"/>
    <xf numFmtId="0" fontId="15" fillId="3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15" fillId="39" borderId="0" applyNumberFormat="0" applyBorder="0" applyAlignment="0" applyProtection="0">
      <alignment vertical="center"/>
    </xf>
    <xf numFmtId="0" fontId="0" fillId="0" borderId="0" applyProtection="0"/>
    <xf numFmtId="0" fontId="15" fillId="3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/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0" fillId="0" borderId="0" applyProtection="0"/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94" fillId="0" borderId="0"/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1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4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3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05" fillId="0" borderId="26" applyNumberFormat="0" applyFill="0" applyAlignment="0" applyProtection="0">
      <alignment vertical="center"/>
    </xf>
    <xf numFmtId="0" fontId="53" fillId="0" borderId="0"/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15" fillId="3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06" fillId="0" borderId="27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07" fillId="0" borderId="28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33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 applyProtection="0"/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33" borderId="0" applyNumberFormat="0" applyBorder="0" applyAlignment="0" applyProtection="0">
      <alignment vertical="center"/>
    </xf>
    <xf numFmtId="0" fontId="0" fillId="0" borderId="0" applyProtection="0"/>
    <xf numFmtId="0" fontId="0" fillId="0" borderId="0"/>
    <xf numFmtId="0" fontId="0" fillId="0" borderId="0"/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15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 applyProtection="0"/>
    <xf numFmtId="0" fontId="15" fillId="1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 applyProtection="0"/>
    <xf numFmtId="0" fontId="0" fillId="0" borderId="0"/>
    <xf numFmtId="0" fontId="0" fillId="0" borderId="0"/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15" fillId="1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94" fillId="0" borderId="0"/>
    <xf numFmtId="0" fontId="0" fillId="0" borderId="0" applyProtection="0"/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0" fillId="0" borderId="0" applyProtection="0"/>
    <xf numFmtId="0" fontId="15" fillId="33" borderId="0" applyNumberFormat="0" applyBorder="0" applyAlignment="0" applyProtection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9" fillId="0" borderId="0"/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9" fillId="0" borderId="0"/>
    <xf numFmtId="0" fontId="15" fillId="33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47" fillId="5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1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26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0" fillId="0" borderId="0"/>
    <xf numFmtId="9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3" fillId="3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35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96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0" fillId="0" borderId="0" applyProtection="0"/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9" fillId="0" borderId="0"/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9" fillId="0" borderId="0"/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3" fillId="4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4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3" fillId="42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6" fillId="0" borderId="0" applyNumberFormat="0" applyFill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3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/>
    <xf numFmtId="0" fontId="15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0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5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3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4" fontId="109" fillId="0" borderId="0" applyFont="0" applyFill="0" applyBorder="0" applyAlignment="0" applyProtection="0"/>
    <xf numFmtId="0" fontId="94" fillId="0" borderId="0"/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0" fillId="4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 applyProtection="0"/>
    <xf numFmtId="0" fontId="15" fillId="11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0" fillId="0" borderId="0"/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0" fillId="0" borderId="0"/>
    <xf numFmtId="0" fontId="80" fillId="0" borderId="25" applyNumberFormat="0" applyFill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 applyProtection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9" fontId="103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7" fillId="5" borderId="20" applyNumberFormat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94" fillId="0" borderId="0"/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0" fillId="0" borderId="0" applyProtection="0"/>
    <xf numFmtId="0" fontId="78" fillId="0" borderId="24" applyNumberFormat="0" applyFill="0" applyAlignment="0" applyProtection="0">
      <alignment vertical="center"/>
    </xf>
    <xf numFmtId="0" fontId="9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1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9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4" fillId="0" borderId="0"/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93" fillId="43" borderId="0" applyNumberFormat="0" applyBorder="0" applyAlignment="0" applyProtection="0">
      <alignment vertical="center"/>
    </xf>
    <xf numFmtId="0" fontId="94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2" fillId="0" borderId="0">
      <alignment vertical="center"/>
    </xf>
    <xf numFmtId="0" fontId="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0" fillId="0" borderId="0" applyProtection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4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08" fillId="0" borderId="21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30" fillId="0" borderId="0" applyProtection="0"/>
    <xf numFmtId="0" fontId="4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3" borderId="0" applyNumberFormat="0" applyBorder="0" applyAlignment="0" applyProtection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0" fillId="0" borderId="0" applyProtection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23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0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12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4" fillId="0" borderId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9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27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3" fillId="44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4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9" fillId="0" borderId="0"/>
    <xf numFmtId="0" fontId="9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93" fillId="4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9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4" fillId="0" borderId="0"/>
    <xf numFmtId="0" fontId="93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3" fillId="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9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19" fillId="0" borderId="0"/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9" fontId="0" fillId="0" borderId="0" applyFont="0" applyFill="0" applyBorder="0" applyAlignment="0" applyProtection="0"/>
    <xf numFmtId="0" fontId="94" fillId="0" borderId="0"/>
    <xf numFmtId="0" fontId="0" fillId="0" borderId="0"/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 applyProtection="0"/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/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3" fillId="43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13" fillId="3" borderId="18" applyNumberFormat="0" applyAlignment="0" applyProtection="0">
      <alignment vertical="center"/>
    </xf>
    <xf numFmtId="0" fontId="0" fillId="0" borderId="0"/>
    <xf numFmtId="0" fontId="80" fillId="0" borderId="25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4" fillId="0" borderId="0"/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93" fillId="43" borderId="0" applyNumberFormat="0" applyBorder="0" applyAlignment="0" applyProtection="0">
      <alignment vertical="center"/>
    </xf>
    <xf numFmtId="0" fontId="114" fillId="6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0" fillId="0" borderId="0" applyProtection="0"/>
    <xf numFmtId="0" fontId="0" fillId="0" borderId="0"/>
    <xf numFmtId="0" fontId="80" fillId="0" borderId="25" applyNumberFormat="0" applyFill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94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3" fillId="41" borderId="0" applyNumberFormat="0" applyBorder="0" applyAlignment="0" applyProtection="0">
      <alignment vertical="center"/>
    </xf>
    <xf numFmtId="0" fontId="114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6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0" fillId="0" borderId="0" applyProtection="0"/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2" borderId="15" applyNumberFormat="0" applyFont="0" applyAlignment="0" applyProtection="0">
      <alignment vertical="center"/>
    </xf>
    <xf numFmtId="43" fontId="9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0" fillId="0" borderId="0"/>
    <xf numFmtId="0" fontId="93" fillId="44" borderId="0" applyNumberFormat="0" applyBorder="0" applyAlignment="0" applyProtection="0">
      <alignment vertical="center"/>
    </xf>
    <xf numFmtId="0" fontId="0" fillId="0" borderId="0" applyProtection="0"/>
    <xf numFmtId="0" fontId="99" fillId="4" borderId="19" applyNumberFormat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0" fillId="0" borderId="0"/>
    <xf numFmtId="0" fontId="93" fillId="44" borderId="0" applyNumberFormat="0" applyBorder="0" applyAlignment="0" applyProtection="0">
      <alignment vertical="center"/>
    </xf>
    <xf numFmtId="0" fontId="0" fillId="0" borderId="0" applyProtection="0"/>
    <xf numFmtId="0" fontId="99" fillId="4" borderId="19" applyNumberFormat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3" fillId="44" borderId="0" applyNumberFormat="0" applyBorder="0" applyAlignment="0" applyProtection="0">
      <alignment vertical="center"/>
    </xf>
    <xf numFmtId="0" fontId="0" fillId="0" borderId="0" applyProtection="0"/>
    <xf numFmtId="0" fontId="93" fillId="44" borderId="0" applyNumberFormat="0" applyBorder="0" applyAlignment="0" applyProtection="0">
      <alignment vertical="center"/>
    </xf>
    <xf numFmtId="0" fontId="0" fillId="0" borderId="0"/>
    <xf numFmtId="0" fontId="0" fillId="0" borderId="0" applyProtection="0"/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3" fillId="44" borderId="0" applyNumberFormat="0" applyBorder="0" applyAlignment="0" applyProtection="0">
      <alignment vertical="center"/>
    </xf>
    <xf numFmtId="0" fontId="94" fillId="0" borderId="0"/>
    <xf numFmtId="0" fontId="114" fillId="59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0" fillId="0" borderId="0" applyProtection="0"/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3" fillId="37" borderId="0" applyNumberFormat="0" applyBorder="0" applyAlignment="0" applyProtection="0">
      <alignment vertical="center"/>
    </xf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0" fillId="0" borderId="0" applyProtection="0"/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0" fillId="0" borderId="0"/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3" fillId="3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3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3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4" fillId="62" borderId="0" applyNumberFormat="0" applyBorder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3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0" fillId="0" borderId="0"/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3" fillId="40" borderId="0" applyNumberFormat="0" applyBorder="0" applyAlignment="0" applyProtection="0">
      <alignment vertical="center"/>
    </xf>
    <xf numFmtId="0" fontId="92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42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93" fillId="42" borderId="0" applyNumberFormat="0" applyBorder="0" applyAlignment="0" applyProtection="0">
      <alignment vertical="center"/>
    </xf>
    <xf numFmtId="0" fontId="94" fillId="0" borderId="0"/>
    <xf numFmtId="0" fontId="93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4" fillId="63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94" fillId="0" borderId="0"/>
    <xf numFmtId="0" fontId="94" fillId="0" borderId="0"/>
    <xf numFmtId="0" fontId="0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4" fillId="0" borderId="0"/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0" fillId="0" borderId="0"/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4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40" borderId="0" applyNumberFormat="0" applyBorder="0" applyAlignment="0" applyProtection="0">
      <alignment vertical="center"/>
    </xf>
    <xf numFmtId="0" fontId="93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94" fillId="0" borderId="0"/>
    <xf numFmtId="0" fontId="114" fillId="64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94" fillId="0" borderId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94" fillId="0" borderId="0"/>
    <xf numFmtId="0" fontId="15" fillId="0" borderId="0">
      <alignment vertical="center"/>
    </xf>
    <xf numFmtId="9" fontId="0" fillId="0" borderId="0" applyFont="0" applyFill="0" applyBorder="0" applyAlignment="0" applyProtection="0"/>
    <xf numFmtId="0" fontId="92" fillId="0" borderId="0">
      <alignment vertical="center"/>
    </xf>
    <xf numFmtId="9" fontId="0" fillId="0" borderId="0" applyFont="0" applyFill="0" applyBorder="0" applyAlignment="0" applyProtection="0"/>
    <xf numFmtId="0" fontId="15" fillId="0" borderId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/>
    <xf numFmtId="0" fontId="15" fillId="0" borderId="0">
      <alignment vertical="center"/>
    </xf>
    <xf numFmtId="9" fontId="0" fillId="0" borderId="0" applyFon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4" fillId="0" borderId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78" fillId="0" borderId="24" applyNumberFormat="0" applyFill="0" applyAlignment="0" applyProtection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3" fillId="9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2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4" fillId="0" borderId="0"/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2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8" fillId="0" borderId="24" applyNumberFormat="0" applyFill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0" fillId="0" borderId="0" applyProtection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0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4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79" fillId="0" borderId="23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3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13" fillId="3" borderId="18" applyNumberFormat="0" applyAlignment="0" applyProtection="0">
      <alignment vertical="center"/>
    </xf>
    <xf numFmtId="0" fontId="92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13" fillId="3" borderId="18" applyNumberFormat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94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80" fillId="0" borderId="25" applyNumberFormat="0" applyFill="0" applyAlignment="0" applyProtection="0">
      <alignment vertical="center"/>
    </xf>
    <xf numFmtId="0" fontId="0" fillId="0" borderId="0"/>
    <xf numFmtId="0" fontId="94" fillId="0" borderId="0"/>
    <xf numFmtId="0" fontId="80" fillId="0" borderId="25" applyNumberFormat="0" applyFill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80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176" fontId="103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7" fontId="94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80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6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6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15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96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12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4" fillId="0" borderId="0"/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4" fillId="0" borderId="0">
      <alignment vertical="center"/>
    </xf>
    <xf numFmtId="0" fontId="4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13" fillId="3" borderId="18" applyNumberFormat="0" applyAlignment="0" applyProtection="0">
      <alignment vertical="center"/>
    </xf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108" fillId="0" borderId="21" applyNumberFormat="0" applyFill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4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8" fillId="7" borderId="0" applyNumberFormat="0" applyBorder="0" applyAlignment="0" applyProtection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4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4" fillId="0" borderId="0"/>
    <xf numFmtId="0" fontId="94" fillId="0" borderId="0"/>
    <xf numFmtId="0" fontId="9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4" fillId="0" borderId="0">
      <alignment vertical="center"/>
    </xf>
    <xf numFmtId="0" fontId="98" fillId="7" borderId="0" applyNumberFormat="0" applyBorder="0" applyAlignment="0" applyProtection="0">
      <alignment vertical="center"/>
    </xf>
    <xf numFmtId="0" fontId="94" fillId="0" borderId="0"/>
    <xf numFmtId="0" fontId="0" fillId="0" borderId="0"/>
    <xf numFmtId="0" fontId="98" fillId="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08" fillId="0" borderId="21" applyNumberFormat="0" applyFill="0" applyAlignment="0" applyProtection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108" fillId="0" borderId="21" applyNumberFormat="0" applyFill="0" applyAlignment="0" applyProtection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08" fillId="0" borderId="21" applyNumberFormat="0" applyFill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2" fillId="0" borderId="22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0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176" fontId="103" fillId="0" borderId="0" applyFont="0" applyFill="0" applyBorder="0" applyAlignment="0" applyProtection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19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50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50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99" fillId="4" borderId="19" applyNumberFormat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 applyProtection="0"/>
    <xf numFmtId="0" fontId="92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0" fillId="0" borderId="0" applyProtection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2" borderId="15" applyNumberFormat="0" applyFont="0" applyAlignment="0" applyProtection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47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99" fillId="4" borderId="19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6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0" fillId="0" borderId="0" applyProtection="0"/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2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30" applyNumberFormat="0" applyFill="0" applyAlignment="0" applyProtection="0">
      <alignment vertical="center"/>
    </xf>
    <xf numFmtId="0" fontId="19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/>
    <xf numFmtId="0" fontId="94" fillId="0" borderId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2" fillId="0" borderId="22" applyNumberFormat="0" applyFill="0" applyAlignment="0" applyProtection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17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4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47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53" fillId="0" borderId="0"/>
    <xf numFmtId="0" fontId="0" fillId="0" borderId="0"/>
    <xf numFmtId="0" fontId="94" fillId="0" borderId="0"/>
    <xf numFmtId="0" fontId="94" fillId="0" borderId="0"/>
    <xf numFmtId="0" fontId="0" fillId="0" borderId="0"/>
    <xf numFmtId="0" fontId="94" fillId="0" borderId="0"/>
    <xf numFmtId="0" fontId="47" fillId="0" borderId="0" applyProtection="0">
      <alignment vertical="center"/>
    </xf>
    <xf numFmtId="0" fontId="94" fillId="0" borderId="0"/>
    <xf numFmtId="0" fontId="15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92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47" fillId="0" borderId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47" fillId="0" borderId="0" applyProtection="0">
      <alignment vertical="center"/>
    </xf>
    <xf numFmtId="0" fontId="47" fillId="0" borderId="0" applyProtection="0">
      <alignment vertical="center"/>
    </xf>
    <xf numFmtId="0" fontId="94" fillId="0" borderId="0"/>
    <xf numFmtId="0" fontId="15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0" borderId="0" applyProtection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47" fillId="0" borderId="0" applyProtection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47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9" fillId="4" borderId="19" applyNumberFormat="0" applyAlignment="0" applyProtection="0">
      <alignment vertical="center"/>
    </xf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9" fillId="4" borderId="19" applyNumberFormat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00" fillId="4" borderId="18" applyNumberFormat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94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4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92" fillId="0" borderId="0">
      <alignment vertical="center"/>
    </xf>
    <xf numFmtId="0" fontId="0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0" fillId="0" borderId="0" applyProtection="0"/>
    <xf numFmtId="0" fontId="94" fillId="0" borderId="0"/>
    <xf numFmtId="0" fontId="0" fillId="0" borderId="0" applyProtection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0" fillId="0" borderId="0">
      <alignment vertical="center"/>
    </xf>
    <xf numFmtId="0" fontId="94" fillId="0" borderId="0"/>
    <xf numFmtId="0" fontId="0" fillId="0" borderId="0" applyProtection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08" fillId="0" borderId="21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9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94" fillId="0" borderId="0"/>
    <xf numFmtId="0" fontId="94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94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4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2" fillId="0" borderId="0">
      <alignment vertical="center"/>
    </xf>
    <xf numFmtId="0" fontId="94" fillId="0" borderId="0" applyNumberFormat="0" applyFont="0" applyFill="0" applyBorder="0" applyAlignment="0" applyProtection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0" fillId="0" borderId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0" fillId="0" borderId="0"/>
    <xf numFmtId="0" fontId="19" fillId="0" borderId="0"/>
    <xf numFmtId="0" fontId="94" fillId="0" borderId="0"/>
    <xf numFmtId="0" fontId="0" fillId="0" borderId="0"/>
    <xf numFmtId="0" fontId="92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0" fillId="0" borderId="0" applyProtection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0" fillId="0" borderId="0" applyProtection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4" fillId="0" borderId="0"/>
    <xf numFmtId="0" fontId="47" fillId="0" borderId="0">
      <alignment vertical="center"/>
    </xf>
    <xf numFmtId="0" fontId="94" fillId="0" borderId="0"/>
    <xf numFmtId="0" fontId="94" fillId="0" borderId="0"/>
    <xf numFmtId="0" fontId="47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47" fillId="0" borderId="0">
      <alignment vertical="center"/>
    </xf>
    <xf numFmtId="0" fontId="47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4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9" fillId="4" borderId="19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9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9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0" fillId="0" borderId="0"/>
    <xf numFmtId="0" fontId="19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108" fillId="0" borderId="21" applyNumberFormat="0" applyFill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0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0" fillId="0" borderId="0"/>
    <xf numFmtId="0" fontId="108" fillId="0" borderId="21" applyNumberFormat="0" applyFill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47" fillId="2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53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/>
    <xf numFmtId="0" fontId="15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3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3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8" fillId="65" borderId="31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/>
    <xf numFmtId="0" fontId="0" fillId="0" borderId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94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04" fillId="0" borderId="0" applyNumberFormat="0" applyFill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 applyNumberFormat="0" applyFont="0" applyFill="0" applyBorder="0" applyAlignment="0" applyProtection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2" fillId="0" borderId="0">
      <alignment vertical="center"/>
    </xf>
    <xf numFmtId="0" fontId="0" fillId="0" borderId="0"/>
    <xf numFmtId="0" fontId="92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19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94" fillId="0" borderId="0"/>
    <xf numFmtId="0" fontId="0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9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19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9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9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9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93" fillId="1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19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97" fillId="5" borderId="20" applyNumberFormat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9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9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/>
    <xf numFmtId="0" fontId="94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92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2" fillId="0" borderId="0">
      <alignment vertical="center"/>
    </xf>
    <xf numFmtId="0" fontId="0" fillId="0" borderId="0"/>
    <xf numFmtId="0" fontId="0" fillId="0" borderId="0" applyNumberFormat="0" applyFont="0" applyFill="0" applyBorder="0" applyAlignment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0" fillId="0" borderId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0" fillId="0" borderId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94" fillId="0" borderId="0"/>
    <xf numFmtId="0" fontId="0" fillId="0" borderId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Protection="0"/>
    <xf numFmtId="0" fontId="0" fillId="0" borderId="0" applyProtection="0"/>
    <xf numFmtId="0" fontId="0" fillId="0" borderId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0" fillId="0" borderId="0"/>
    <xf numFmtId="0" fontId="0" fillId="0" borderId="0"/>
    <xf numFmtId="0" fontId="0" fillId="0" borderId="0" applyProtection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>
      <alignment vertical="center"/>
    </xf>
    <xf numFmtId="0" fontId="94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15" fillId="0" borderId="0">
      <alignment vertical="center"/>
    </xf>
    <xf numFmtId="0" fontId="0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3" fillId="25" borderId="0" applyNumberFormat="0" applyBorder="0" applyAlignment="0" applyProtection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13" fillId="3" borderId="18" applyNumberFormat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43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3" fillId="29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3" fillId="2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178" fontId="15" fillId="0" borderId="0" applyFon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2" fillId="6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NumberFormat="0" applyFont="0" applyFill="0" applyBorder="0" applyAlignment="0" applyProtection="0"/>
    <xf numFmtId="0" fontId="99" fillId="4" borderId="19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19" fillId="57" borderId="32" applyNumberForma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178" fontId="47" fillId="0" borderId="0" applyFon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178" fontId="47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43" fontId="0" fillId="0" borderId="0" applyFont="0" applyFill="0" applyBorder="0" applyAlignment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43" fontId="15" fillId="0" borderId="0" applyFont="0" applyFill="0" applyBorder="0" applyAlignment="0" applyProtection="0">
      <alignment vertical="center"/>
    </xf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0" fillId="0" borderId="0" applyNumberFormat="0" applyFont="0" applyFill="0" applyBorder="0" applyAlignment="0" applyProtection="0"/>
    <xf numFmtId="0" fontId="99" fillId="4" borderId="19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0" fillId="0" borderId="0" applyNumberFormat="0" applyFont="0" applyFill="0" applyBorder="0" applyAlignment="0" applyProtection="0"/>
    <xf numFmtId="0" fontId="99" fillId="4" borderId="19" applyNumberFormat="0" applyAlignment="0" applyProtection="0">
      <alignment vertical="center"/>
    </xf>
    <xf numFmtId="0" fontId="94" fillId="0" borderId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9" fillId="4" borderId="19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0" fillId="0" borderId="0" applyFont="0" applyFill="0" applyBorder="0" applyAlignment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3" fillId="9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43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94" fillId="0" borderId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178" fontId="47" fillId="0" borderId="0" applyFont="0" applyFill="0" applyBorder="0" applyAlignment="0" applyProtection="0">
      <alignment vertical="center"/>
    </xf>
    <xf numFmtId="0" fontId="92" fillId="0" borderId="0">
      <alignment vertical="center"/>
    </xf>
    <xf numFmtId="178" fontId="47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3" fontId="0" fillId="0" borderId="0" applyFont="0" applyFill="0" applyBorder="0" applyAlignment="0" applyProtection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94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92" fillId="0" borderId="0">
      <alignment vertical="center"/>
    </xf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2" fillId="0" borderId="0">
      <alignment vertical="center"/>
    </xf>
    <xf numFmtId="0" fontId="0" fillId="0" borderId="0" applyNumberFormat="0" applyFont="0" applyFill="0" applyBorder="0" applyAlignment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0" fillId="0" borderId="0" applyProtection="0"/>
    <xf numFmtId="0" fontId="9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2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176" fontId="103" fillId="0" borderId="0" applyFont="0" applyFill="0" applyBorder="0" applyAlignment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47" fillId="0" borderId="0"/>
    <xf numFmtId="0" fontId="47" fillId="0" borderId="0"/>
    <xf numFmtId="0" fontId="9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3" fillId="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/>
    <xf numFmtId="0" fontId="0" fillId="0" borderId="0" applyProtection="0"/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7" fillId="5" borderId="20" applyNumberFormat="0" applyAlignment="0" applyProtection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Protection="0"/>
    <xf numFmtId="0" fontId="0" fillId="0" borderId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0" fillId="0" borderId="0" applyProtection="0"/>
    <xf numFmtId="0" fontId="0" fillId="0" borderId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0" fillId="0" borderId="0" applyProtection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20" fillId="0" borderId="0" applyNumberFormat="0" applyFill="0" applyBorder="0" applyAlignment="0" applyProtection="0">
      <alignment vertical="center"/>
    </xf>
    <xf numFmtId="0" fontId="112" fillId="49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02" fillId="6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12" fillId="49" borderId="0" applyNumberFormat="0" applyBorder="0" applyAlignment="0" applyProtection="0">
      <alignment vertical="center"/>
    </xf>
    <xf numFmtId="0" fontId="10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2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00" fillId="4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121" fillId="66" borderId="32" applyNumberFormat="0" applyAlignment="0" applyProtection="0">
      <alignment vertical="center"/>
    </xf>
    <xf numFmtId="0" fontId="15" fillId="0" borderId="0">
      <alignment vertical="center"/>
    </xf>
    <xf numFmtId="0" fontId="100" fillId="4" borderId="18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7" fillId="5" borderId="2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4" fillId="6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43" fontId="0" fillId="0" borderId="0" applyFont="0" applyFill="0" applyBorder="0" applyAlignment="0" applyProtection="0"/>
    <xf numFmtId="0" fontId="15" fillId="0" borderId="0">
      <alignment vertical="center"/>
    </xf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8" fillId="0" borderId="21" applyNumberFormat="0" applyFill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23" fillId="0" borderId="33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5" fillId="0" borderId="0">
      <alignment vertical="center"/>
    </xf>
    <xf numFmtId="177" fontId="94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5" fillId="0" borderId="0">
      <alignment vertical="center"/>
    </xf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43" fontId="0" fillId="0" borderId="0" applyFont="0" applyFill="0" applyBorder="0" applyAlignment="0" applyProtection="0"/>
    <xf numFmtId="0" fontId="15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5" fillId="0" borderId="0">
      <alignment vertical="center"/>
    </xf>
    <xf numFmtId="43" fontId="0" fillId="0" borderId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1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13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13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3" fillId="13" borderId="0" applyNumberFormat="0" applyBorder="0" applyAlignment="0" applyProtection="0">
      <alignment vertical="center"/>
    </xf>
    <xf numFmtId="0" fontId="114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17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3" fillId="1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3" fillId="17" borderId="0" applyNumberFormat="0" applyBorder="0" applyAlignment="0" applyProtection="0">
      <alignment vertical="center"/>
    </xf>
    <xf numFmtId="0" fontId="114" fillId="69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4" fillId="63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4" fillId="70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14" fillId="62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3" fillId="29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01" fillId="8" borderId="0" applyNumberFormat="0" applyBorder="0" applyAlignment="0" applyProtection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4" fillId="71" borderId="0" applyNumberFormat="0" applyBorder="0" applyAlignment="0" applyProtection="0">
      <alignment vertical="center"/>
    </xf>
    <xf numFmtId="0" fontId="15" fillId="0" borderId="0">
      <alignment vertical="center"/>
    </xf>
    <xf numFmtId="0" fontId="101" fillId="8" borderId="0" applyNumberFormat="0" applyBorder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9" fillId="4" borderId="19" applyNumberFormat="0" applyAlignment="0" applyProtection="0">
      <alignment vertical="center"/>
    </xf>
    <xf numFmtId="0" fontId="125" fillId="66" borderId="34" applyNumberFormat="0" applyAlignment="0" applyProtection="0">
      <alignment vertical="center"/>
    </xf>
    <xf numFmtId="0" fontId="15" fillId="0" borderId="0">
      <alignment vertical="center"/>
    </xf>
    <xf numFmtId="0" fontId="99" fillId="4" borderId="19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13" fillId="3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47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4" fillId="0" borderId="0"/>
    <xf numFmtId="0" fontId="94" fillId="0" borderId="0"/>
    <xf numFmtId="0" fontId="15" fillId="0" borderId="0">
      <alignment vertical="center"/>
    </xf>
    <xf numFmtId="0" fontId="15" fillId="0" borderId="0">
      <alignment vertical="center"/>
    </xf>
    <xf numFmtId="0" fontId="0" fillId="72" borderId="3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15" fillId="0" borderId="0">
      <alignment vertical="center"/>
    </xf>
    <xf numFmtId="0" fontId="15" fillId="2" borderId="15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65">
    <xf numFmtId="0" fontId="0" fillId="0" borderId="0" xfId="0">
      <alignment vertical="center"/>
    </xf>
    <xf numFmtId="0" fontId="0" fillId="0" borderId="0" xfId="0" applyFont="1">
      <alignment vertical="center"/>
    </xf>
    <xf numFmtId="180" fontId="0" fillId="0" borderId="0" xfId="0" applyNumberFormat="1" applyFont="1" applyAlignment="1">
      <alignment horizontal="center" vertical="center"/>
    </xf>
    <xf numFmtId="0" fontId="0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8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180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80" fontId="0" fillId="0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41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80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/>
    <xf numFmtId="180" fontId="0" fillId="0" borderId="0" xfId="0" applyNumberForma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right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180" fontId="13" fillId="0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180" fontId="15" fillId="0" borderId="3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180" fontId="15" fillId="0" borderId="0" xfId="0" applyNumberFormat="1" applyFont="1" applyFill="1" applyAlignment="1">
      <alignment vertical="center"/>
    </xf>
    <xf numFmtId="0" fontId="16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 wrapText="1"/>
    </xf>
    <xf numFmtId="180" fontId="17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18" fillId="0" borderId="0" xfId="0" applyFont="1" applyFill="1" applyBorder="1" applyAlignment="1">
      <alignment horizontal="center" vertical="center" wrapText="1"/>
    </xf>
    <xf numFmtId="180" fontId="18" fillId="0" borderId="0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180" fontId="16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180" fontId="19" fillId="0" borderId="3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/>
    </xf>
    <xf numFmtId="181" fontId="0" fillId="0" borderId="0" xfId="0" applyNumberFormat="1" applyFont="1" applyFill="1" applyBorder="1" applyAlignment="1">
      <alignment horizontal="left"/>
    </xf>
    <xf numFmtId="181" fontId="0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left"/>
    </xf>
    <xf numFmtId="0" fontId="2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181" fontId="0" fillId="0" borderId="0" xfId="0" applyNumberFormat="1" applyFont="1" applyFill="1" applyBorder="1" applyAlignment="1">
      <alignment horizontal="center" vertical="center" wrapText="1"/>
    </xf>
    <xf numFmtId="181" fontId="21" fillId="0" borderId="0" xfId="0" applyNumberFormat="1" applyFont="1" applyFill="1" applyBorder="1" applyAlignment="1">
      <alignment horizontal="right" vertical="center"/>
    </xf>
    <xf numFmtId="0" fontId="0" fillId="0" borderId="3" xfId="0" applyFont="1" applyFill="1" applyBorder="1" applyAlignment="1" applyProtection="1">
      <alignment horizontal="center" vertical="center" wrapText="1"/>
    </xf>
    <xf numFmtId="181" fontId="0" fillId="0" borderId="3" xfId="0" applyNumberFormat="1" applyFont="1" applyFill="1" applyBorder="1" applyAlignment="1" applyProtection="1">
      <alignment horizontal="center" vertical="center" wrapText="1"/>
    </xf>
    <xf numFmtId="181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 applyProtection="1">
      <alignment horizontal="left" vertical="center" wrapText="1"/>
    </xf>
    <xf numFmtId="181" fontId="0" fillId="0" borderId="3" xfId="0" applyNumberFormat="1" applyFont="1" applyFill="1" applyBorder="1" applyAlignment="1" applyProtection="1">
      <alignment horizontal="left" vertical="center" wrapText="1"/>
    </xf>
    <xf numFmtId="181" fontId="0" fillId="0" borderId="3" xfId="0" applyNumberFormat="1" applyFont="1" applyFill="1" applyBorder="1" applyAlignment="1" applyProtection="1">
      <alignment horizontal="right" vertical="center"/>
      <protection locked="0"/>
    </xf>
    <xf numFmtId="180" fontId="0" fillId="0" borderId="3" xfId="0" applyNumberFormat="1" applyFont="1" applyFill="1" applyBorder="1" applyAlignment="1" applyProtection="1">
      <alignment horizontal="right" vertical="center" wrapText="1"/>
    </xf>
    <xf numFmtId="0" fontId="0" fillId="0" borderId="3" xfId="0" applyNumberFormat="1" applyFont="1" applyFill="1" applyBorder="1" applyAlignment="1" applyProtection="1">
      <alignment horizontal="left" vertical="center" shrinkToFit="1"/>
    </xf>
    <xf numFmtId="180" fontId="0" fillId="0" borderId="3" xfId="0" applyNumberFormat="1" applyFont="1" applyFill="1" applyBorder="1" applyAlignment="1" applyProtection="1">
      <alignment horizontal="right" vertical="center" shrinkToFit="1"/>
    </xf>
    <xf numFmtId="180" fontId="0" fillId="0" borderId="3" xfId="0" applyNumberFormat="1" applyFont="1" applyFill="1" applyBorder="1" applyAlignment="1" applyProtection="1">
      <alignment horizontal="right" vertical="center"/>
      <protection locked="0"/>
    </xf>
    <xf numFmtId="180" fontId="0" fillId="0" borderId="3" xfId="0" applyNumberFormat="1" applyFont="1" applyFill="1" applyBorder="1" applyAlignment="1" applyProtection="1">
      <alignment horizontal="right" vertical="center"/>
    </xf>
    <xf numFmtId="180" fontId="0" fillId="0" borderId="3" xfId="0" applyNumberFormat="1" applyFont="1" applyFill="1" applyBorder="1" applyAlignment="1">
      <alignment horizontal="right" vertical="center"/>
    </xf>
    <xf numFmtId="43" fontId="0" fillId="0" borderId="3" xfId="1" applyNumberFormat="1" applyFont="1" applyFill="1" applyBorder="1" applyAlignment="1" applyProtection="1">
      <alignment horizontal="left" vertical="center" shrinkToFit="1"/>
    </xf>
    <xf numFmtId="180" fontId="0" fillId="0" borderId="3" xfId="1" applyNumberFormat="1" applyFont="1" applyFill="1" applyBorder="1" applyAlignment="1" applyProtection="1">
      <alignment horizontal="right" vertical="center" shrinkToFit="1"/>
    </xf>
    <xf numFmtId="182" fontId="0" fillId="0" borderId="3" xfId="0" applyNumberFormat="1" applyFont="1" applyFill="1" applyBorder="1" applyAlignment="1" applyProtection="1">
      <alignment horizontal="center" vertical="center" shrinkToFit="1"/>
    </xf>
    <xf numFmtId="183" fontId="0" fillId="0" borderId="0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180" fontId="16" fillId="0" borderId="0" xfId="0" applyNumberFormat="1" applyFont="1" applyFill="1" applyAlignment="1">
      <alignment horizontal="left" vertical="center"/>
    </xf>
    <xf numFmtId="180" fontId="22" fillId="0" borderId="0" xfId="28353" applyNumberFormat="1" applyFont="1" applyFill="1" applyAlignment="1">
      <alignment horizontal="center" vertical="center" wrapText="1"/>
    </xf>
    <xf numFmtId="0" fontId="22" fillId="0" borderId="0" xfId="28353" applyFont="1" applyFill="1" applyAlignment="1">
      <alignment vertical="center" wrapText="1"/>
    </xf>
    <xf numFmtId="180" fontId="0" fillId="0" borderId="0" xfId="0" applyNumberFormat="1" applyAlignment="1">
      <alignment horizontal="left" vertical="center"/>
    </xf>
    <xf numFmtId="180" fontId="23" fillId="0" borderId="0" xfId="28353" applyNumberFormat="1" applyFont="1" applyFill="1" applyAlignment="1">
      <alignment vertical="center"/>
    </xf>
    <xf numFmtId="180" fontId="0" fillId="0" borderId="0" xfId="28353" applyNumberFormat="1" applyFont="1" applyFill="1" applyBorder="1" applyAlignment="1">
      <alignment vertical="center"/>
    </xf>
    <xf numFmtId="180" fontId="0" fillId="0" borderId="0" xfId="28353" applyNumberFormat="1" applyFont="1" applyFill="1" applyBorder="1" applyAlignment="1">
      <alignment horizontal="right" vertical="center"/>
    </xf>
    <xf numFmtId="0" fontId="23" fillId="0" borderId="0" xfId="28353" applyFont="1" applyFill="1" applyBorder="1" applyAlignment="1">
      <alignment vertical="center"/>
    </xf>
    <xf numFmtId="0" fontId="24" fillId="0" borderId="5" xfId="0" applyFont="1" applyBorder="1" applyAlignment="1">
      <alignment horizontal="right" vertical="center" wrapText="1"/>
    </xf>
    <xf numFmtId="180" fontId="25" fillId="0" borderId="3" xfId="1898" applyNumberFormat="1" applyFont="1" applyFill="1" applyBorder="1" applyAlignment="1" applyProtection="1">
      <alignment horizontal="center" vertical="center"/>
    </xf>
    <xf numFmtId="180" fontId="25" fillId="0" borderId="3" xfId="1898" applyNumberFormat="1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180" fontId="0" fillId="0" borderId="3" xfId="1898" applyNumberFormat="1" applyFont="1" applyFill="1" applyBorder="1" applyAlignment="1">
      <alignment horizontal="center" vertical="center"/>
    </xf>
    <xf numFmtId="180" fontId="0" fillId="0" borderId="6" xfId="1898" applyNumberFormat="1" applyFont="1" applyFill="1" applyBorder="1" applyAlignment="1">
      <alignment horizontal="center" vertical="center"/>
    </xf>
    <xf numFmtId="180" fontId="0" fillId="0" borderId="7" xfId="1898" applyNumberFormat="1" applyFont="1" applyFill="1" applyBorder="1" applyAlignment="1">
      <alignment horizontal="center" vertical="center"/>
    </xf>
    <xf numFmtId="0" fontId="14" fillId="0" borderId="3" xfId="0" applyFont="1" applyBorder="1">
      <alignment vertical="center"/>
    </xf>
    <xf numFmtId="180" fontId="14" fillId="0" borderId="3" xfId="1898" applyNumberFormat="1" applyFont="1" applyFill="1" applyBorder="1" applyAlignment="1" applyProtection="1">
      <alignment vertical="center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26" fillId="0" borderId="0" xfId="0" applyFont="1" applyFill="1" applyAlignment="1">
      <alignment vertical="center"/>
    </xf>
    <xf numFmtId="0" fontId="15" fillId="0" borderId="0" xfId="0" applyFont="1" applyFill="1" applyAlignment="1">
      <alignment vertical="center" wrapText="1"/>
    </xf>
    <xf numFmtId="0" fontId="27" fillId="0" borderId="0" xfId="12059" applyFont="1" applyFill="1" applyAlignment="1">
      <alignment horizontal="center" vertical="center"/>
    </xf>
    <xf numFmtId="0" fontId="27" fillId="0" borderId="0" xfId="12059" applyFont="1" applyFill="1" applyAlignment="1">
      <alignment horizontal="left" vertical="center"/>
    </xf>
    <xf numFmtId="180" fontId="27" fillId="0" borderId="0" xfId="12059" applyNumberFormat="1" applyFont="1" applyFill="1" applyAlignment="1">
      <alignment vertical="center"/>
    </xf>
    <xf numFmtId="0" fontId="28" fillId="0" borderId="0" xfId="12059" applyFont="1" applyFill="1" applyAlignment="1">
      <alignment vertical="center"/>
    </xf>
    <xf numFmtId="0" fontId="29" fillId="0" borderId="0" xfId="12059" applyFont="1" applyFill="1" applyBorder="1" applyAlignment="1">
      <alignment horizontal="center" wrapText="1"/>
    </xf>
    <xf numFmtId="0" fontId="29" fillId="0" borderId="0" xfId="12059" applyFont="1" applyFill="1" applyBorder="1" applyAlignment="1">
      <alignment horizontal="left" wrapText="1"/>
    </xf>
    <xf numFmtId="180" fontId="29" fillId="0" borderId="0" xfId="12059" applyNumberFormat="1" applyFont="1" applyFill="1" applyBorder="1" applyAlignment="1">
      <alignment wrapText="1"/>
    </xf>
    <xf numFmtId="180" fontId="30" fillId="0" borderId="0" xfId="12059" applyNumberFormat="1" applyFont="1" applyFill="1" applyBorder="1" applyAlignment="1">
      <alignment wrapText="1"/>
    </xf>
    <xf numFmtId="0" fontId="31" fillId="0" borderId="0" xfId="12059" applyNumberFormat="1" applyFont="1" applyFill="1" applyAlignment="1"/>
    <xf numFmtId="0" fontId="12" fillId="0" borderId="3" xfId="26378" applyFont="1" applyFill="1" applyBorder="1" applyAlignment="1">
      <alignment horizontal="center" vertical="center"/>
    </xf>
    <xf numFmtId="0" fontId="12" fillId="0" borderId="3" xfId="26378" applyFont="1" applyFill="1" applyBorder="1" applyAlignment="1">
      <alignment horizontal="center" vertical="center" wrapText="1"/>
    </xf>
    <xf numFmtId="180" fontId="12" fillId="0" borderId="3" xfId="26378" applyNumberFormat="1" applyFont="1" applyFill="1" applyBorder="1" applyAlignment="1">
      <alignment horizontal="center" vertical="center"/>
    </xf>
    <xf numFmtId="180" fontId="12" fillId="0" borderId="3" xfId="0" applyNumberFormat="1" applyFont="1" applyFill="1" applyBorder="1" applyAlignment="1">
      <alignment horizontal="center" vertical="center"/>
    </xf>
    <xf numFmtId="0" fontId="12" fillId="0" borderId="4" xfId="26378" applyFont="1" applyFill="1" applyBorder="1" applyAlignment="1">
      <alignment horizontal="center" vertical="center"/>
    </xf>
    <xf numFmtId="0" fontId="12" fillId="0" borderId="8" xfId="26378" applyFont="1" applyFill="1" applyBorder="1" applyAlignment="1">
      <alignment horizontal="left" vertical="center" wrapText="1"/>
    </xf>
    <xf numFmtId="0" fontId="12" fillId="0" borderId="9" xfId="26378" applyFont="1" applyFill="1" applyBorder="1" applyAlignment="1">
      <alignment horizontal="center" vertical="center" wrapText="1"/>
    </xf>
    <xf numFmtId="180" fontId="12" fillId="0" borderId="3" xfId="1" applyNumberFormat="1" applyFont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/>
    </xf>
    <xf numFmtId="0" fontId="32" fillId="0" borderId="3" xfId="0" applyFont="1" applyFill="1" applyBorder="1" applyAlignment="1">
      <alignment horizontal="left" vertical="center" wrapText="1"/>
    </xf>
    <xf numFmtId="180" fontId="32" fillId="0" borderId="3" xfId="1" applyNumberFormat="1" applyFont="1" applyBorder="1" applyAlignment="1">
      <alignment horizontal="center" vertical="center"/>
    </xf>
    <xf numFmtId="0" fontId="32" fillId="0" borderId="3" xfId="0" applyFont="1" applyFill="1" applyBorder="1" applyAlignment="1">
      <alignment vertical="center" wrapText="1"/>
    </xf>
    <xf numFmtId="0" fontId="32" fillId="0" borderId="10" xfId="0" applyFont="1" applyFill="1" applyBorder="1" applyAlignment="1">
      <alignment horizontal="left" vertical="center" wrapText="1"/>
    </xf>
    <xf numFmtId="0" fontId="32" fillId="0" borderId="6" xfId="0" applyFont="1" applyFill="1" applyBorder="1" applyAlignment="1">
      <alignment horizontal="left" vertical="center" wrapText="1"/>
    </xf>
    <xf numFmtId="0" fontId="32" fillId="0" borderId="7" xfId="0" applyFont="1" applyFill="1" applyBorder="1" applyAlignment="1">
      <alignment horizontal="left" vertical="center" wrapText="1"/>
    </xf>
    <xf numFmtId="0" fontId="32" fillId="0" borderId="10" xfId="0" applyFont="1" applyFill="1" applyBorder="1" applyAlignment="1">
      <alignment vertical="center" wrapText="1"/>
    </xf>
    <xf numFmtId="0" fontId="32" fillId="0" borderId="7" xfId="0" applyFont="1" applyFill="1" applyBorder="1" applyAlignment="1">
      <alignment vertical="center" wrapText="1"/>
    </xf>
    <xf numFmtId="0" fontId="32" fillId="0" borderId="6" xfId="0" applyFont="1" applyFill="1" applyBorder="1" applyAlignment="1">
      <alignment vertical="center" wrapText="1"/>
    </xf>
    <xf numFmtId="0" fontId="33" fillId="0" borderId="4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left" vertical="center" wrapText="1"/>
    </xf>
    <xf numFmtId="0" fontId="33" fillId="0" borderId="9" xfId="0" applyFont="1" applyFill="1" applyBorder="1" applyAlignment="1">
      <alignment horizontal="center" vertical="center" wrapText="1"/>
    </xf>
    <xf numFmtId="180" fontId="33" fillId="0" borderId="3" xfId="1" applyNumberFormat="1" applyFont="1" applyBorder="1" applyAlignment="1">
      <alignment horizontal="center" vertical="center"/>
    </xf>
    <xf numFmtId="0" fontId="34" fillId="0" borderId="3" xfId="26378" applyFont="1" applyFill="1" applyBorder="1" applyAlignment="1">
      <alignment horizontal="center" vertical="center"/>
    </xf>
    <xf numFmtId="0" fontId="34" fillId="0" borderId="3" xfId="26378" applyFont="1" applyFill="1" applyBorder="1" applyAlignment="1">
      <alignment horizontal="left" vertical="center"/>
    </xf>
    <xf numFmtId="0" fontId="34" fillId="0" borderId="4" xfId="26378" applyFont="1" applyFill="1" applyBorder="1" applyAlignment="1">
      <alignment horizontal="center" vertical="center"/>
    </xf>
    <xf numFmtId="0" fontId="34" fillId="0" borderId="8" xfId="26378" applyFont="1" applyFill="1" applyBorder="1" applyAlignment="1">
      <alignment horizontal="left" vertical="center"/>
    </xf>
    <xf numFmtId="0" fontId="34" fillId="0" borderId="9" xfId="26378" applyFont="1" applyFill="1" applyBorder="1" applyAlignment="1">
      <alignment horizontal="center" vertical="center"/>
    </xf>
    <xf numFmtId="0" fontId="32" fillId="0" borderId="7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180" fontId="16" fillId="0" borderId="0" xfId="0" applyNumberFormat="1" applyFont="1" applyFill="1" applyBorder="1" applyAlignment="1">
      <alignment horizontal="center" vertical="center"/>
    </xf>
    <xf numFmtId="180" fontId="0" fillId="0" borderId="0" xfId="0" applyNumberFormat="1" applyFont="1" applyFill="1" applyBorder="1" applyAlignment="1" applyProtection="1">
      <alignment horizontal="center" vertical="center"/>
    </xf>
    <xf numFmtId="180" fontId="35" fillId="0" borderId="0" xfId="0" applyNumberFormat="1" applyFont="1" applyFill="1" applyBorder="1" applyAlignment="1" applyProtection="1">
      <alignment horizontal="center" vertical="center"/>
    </xf>
    <xf numFmtId="0" fontId="36" fillId="0" borderId="0" xfId="0" applyFont="1" applyFill="1" applyBorder="1" applyAlignment="1" applyProtection="1">
      <alignment horizontal="center" vertical="center"/>
    </xf>
    <xf numFmtId="180" fontId="36" fillId="0" borderId="0" xfId="0" applyNumberFormat="1" applyFont="1" applyFill="1" applyBorder="1" applyAlignment="1" applyProtection="1">
      <alignment horizontal="center" vertical="center"/>
    </xf>
    <xf numFmtId="180" fontId="37" fillId="0" borderId="0" xfId="0" applyNumberFormat="1" applyFont="1" applyFill="1" applyBorder="1" applyAlignment="1" applyProtection="1">
      <alignment horizontal="center" vertical="center"/>
    </xf>
    <xf numFmtId="180" fontId="0" fillId="0" borderId="0" xfId="0" applyNumberFormat="1" applyFont="1" applyAlignment="1">
      <alignment horizontal="right" vertical="center"/>
    </xf>
    <xf numFmtId="0" fontId="5" fillId="0" borderId="3" xfId="0" applyFont="1" applyFill="1" applyBorder="1" applyAlignment="1" applyProtection="1">
      <alignment horizontal="center" vertical="center" shrinkToFit="1"/>
    </xf>
    <xf numFmtId="180" fontId="5" fillId="0" borderId="3" xfId="0" applyNumberFormat="1" applyFont="1" applyFill="1" applyBorder="1" applyAlignment="1" applyProtection="1">
      <alignment horizontal="center" vertical="center" shrinkToFit="1"/>
    </xf>
    <xf numFmtId="18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18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left" vertical="center"/>
    </xf>
    <xf numFmtId="180" fontId="38" fillId="0" borderId="3" xfId="0" applyNumberFormat="1" applyFont="1" applyFill="1" applyBorder="1" applyAlignment="1" applyProtection="1">
      <alignment horizontal="center" vertical="center"/>
    </xf>
    <xf numFmtId="180" fontId="5" fillId="0" borderId="3" xfId="0" applyNumberFormat="1" applyFont="1" applyFill="1" applyBorder="1" applyAlignment="1" applyProtection="1">
      <alignment horizontal="left" vertical="center" wrapText="1"/>
    </xf>
    <xf numFmtId="180" fontId="38" fillId="0" borderId="3" xfId="0" applyNumberFormat="1" applyFont="1" applyFill="1" applyBorder="1" applyAlignment="1" applyProtection="1">
      <alignment horizontal="center" vertical="center" shrinkToFit="1"/>
    </xf>
    <xf numFmtId="0" fontId="5" fillId="0" borderId="3" xfId="0" applyFont="1" applyFill="1" applyBorder="1" applyAlignment="1" applyProtection="1">
      <alignment horizontal="left" vertical="center" shrinkToFit="1"/>
    </xf>
    <xf numFmtId="180" fontId="5" fillId="0" borderId="3" xfId="0" applyNumberFormat="1" applyFont="1" applyFill="1" applyBorder="1" applyAlignment="1" applyProtection="1">
      <alignment horizontal="left" vertical="center" shrinkToFit="1"/>
    </xf>
    <xf numFmtId="180" fontId="38" fillId="0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vertical="center"/>
    </xf>
    <xf numFmtId="180" fontId="0" fillId="0" borderId="0" xfId="0" applyNumberFormat="1" applyFont="1" applyFill="1" applyAlignment="1">
      <alignment horizontal="right" vertical="center"/>
    </xf>
    <xf numFmtId="0" fontId="16" fillId="0" borderId="0" xfId="0" applyFont="1" applyFill="1" applyAlignment="1">
      <alignment vertical="center"/>
    </xf>
    <xf numFmtId="0" fontId="22" fillId="0" borderId="0" xfId="28353" applyFont="1" applyBorder="1" applyAlignment="1">
      <alignment horizontal="center" vertical="center" wrapText="1"/>
    </xf>
    <xf numFmtId="180" fontId="22" fillId="0" borderId="0" xfId="28353" applyNumberFormat="1" applyFont="1" applyBorder="1" applyAlignment="1">
      <alignment horizontal="right" vertical="center" wrapText="1"/>
    </xf>
    <xf numFmtId="180" fontId="0" fillId="0" borderId="0" xfId="1898" applyNumberFormat="1" applyFont="1" applyAlignment="1">
      <alignment horizontal="right" vertical="center"/>
    </xf>
    <xf numFmtId="180" fontId="0" fillId="0" borderId="0" xfId="1898" applyNumberFormat="1" applyFont="1" applyFill="1" applyAlignment="1">
      <alignment horizontal="right" vertical="center"/>
    </xf>
    <xf numFmtId="0" fontId="39" fillId="0" borderId="3" xfId="7241" applyNumberFormat="1" applyFont="1" applyFill="1" applyBorder="1" applyAlignment="1" applyProtection="1">
      <alignment horizontal="center" vertical="center"/>
    </xf>
    <xf numFmtId="180" fontId="39" fillId="0" borderId="3" xfId="7241" applyNumberFormat="1" applyFont="1" applyFill="1" applyBorder="1" applyAlignment="1" applyProtection="1">
      <alignment horizontal="center" vertical="center" wrapText="1"/>
    </xf>
    <xf numFmtId="0" fontId="39" fillId="0" borderId="3" xfId="7241" applyNumberFormat="1" applyFont="1" applyFill="1" applyBorder="1" applyAlignment="1" applyProtection="1">
      <alignment vertical="center"/>
    </xf>
    <xf numFmtId="180" fontId="39" fillId="0" borderId="3" xfId="7241" applyNumberFormat="1" applyFont="1" applyFill="1" applyBorder="1" applyAlignment="1" applyProtection="1">
      <alignment horizontal="right" vertical="center"/>
    </xf>
    <xf numFmtId="0" fontId="31" fillId="0" borderId="3" xfId="7241" applyNumberFormat="1" applyFont="1" applyFill="1" applyBorder="1" applyAlignment="1" applyProtection="1">
      <alignment horizontal="left" vertical="center"/>
    </xf>
    <xf numFmtId="180" fontId="31" fillId="0" borderId="3" xfId="7241" applyNumberFormat="1" applyFont="1" applyFill="1" applyBorder="1" applyAlignment="1" applyProtection="1">
      <alignment horizontal="right" vertical="center"/>
    </xf>
    <xf numFmtId="180" fontId="0" fillId="0" borderId="3" xfId="0" applyNumberFormat="1" applyFont="1" applyFill="1" applyBorder="1" applyAlignment="1">
      <alignment horizontal="right" vertical="center" wrapText="1"/>
    </xf>
    <xf numFmtId="0" fontId="31" fillId="0" borderId="3" xfId="7241" applyNumberFormat="1" applyFont="1" applyFill="1" applyBorder="1" applyAlignment="1" applyProtection="1">
      <alignment horizontal="left" vertical="center" wrapText="1"/>
    </xf>
    <xf numFmtId="0" fontId="39" fillId="0" borderId="3" xfId="7241" applyNumberFormat="1" applyFont="1" applyFill="1" applyBorder="1" applyAlignment="1" applyProtection="1">
      <alignment horizontal="left" vertical="center"/>
    </xf>
    <xf numFmtId="0" fontId="29" fillId="0" borderId="0" xfId="0" applyFont="1">
      <alignment vertical="center"/>
    </xf>
    <xf numFmtId="0" fontId="16" fillId="0" borderId="0" xfId="0" applyFont="1">
      <alignment vertical="center"/>
    </xf>
    <xf numFmtId="0" fontId="22" fillId="0" borderId="0" xfId="28353" applyFont="1" applyAlignment="1">
      <alignment horizontal="center" vertical="center" wrapText="1"/>
    </xf>
    <xf numFmtId="180" fontId="40" fillId="0" borderId="0" xfId="1898" applyNumberFormat="1" applyFont="1" applyAlignment="1">
      <alignment horizontal="right" vertical="center" wrapText="1"/>
    </xf>
    <xf numFmtId="0" fontId="0" fillId="0" borderId="0" xfId="0" applyAlignment="1">
      <alignment horizontal="left" vertical="center"/>
    </xf>
    <xf numFmtId="180" fontId="0" fillId="0" borderId="0" xfId="0" applyNumberFormat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5" fillId="0" borderId="3" xfId="28353" applyFont="1" applyBorder="1" applyAlignment="1">
      <alignment horizontal="center" vertical="center"/>
    </xf>
    <xf numFmtId="180" fontId="5" fillId="0" borderId="3" xfId="28353" applyNumberFormat="1" applyFont="1" applyBorder="1" applyAlignment="1">
      <alignment horizontal="center" vertical="center"/>
    </xf>
    <xf numFmtId="180" fontId="5" fillId="0" borderId="3" xfId="28353" applyNumberFormat="1" applyFont="1" applyBorder="1" applyAlignment="1">
      <alignment horizontal="right" vertical="center"/>
    </xf>
    <xf numFmtId="0" fontId="30" fillId="0" borderId="3" xfId="5128" applyNumberFormat="1" applyFont="1" applyBorder="1" applyAlignment="1">
      <alignment horizontal="left" vertical="center" wrapText="1" indent="1"/>
    </xf>
    <xf numFmtId="180" fontId="0" fillId="0" borderId="3" xfId="0" applyNumberFormat="1" applyBorder="1" applyAlignment="1">
      <alignment horizontal="right" vertical="center"/>
    </xf>
    <xf numFmtId="49" fontId="0" fillId="0" borderId="0" xfId="0" applyNumberFormat="1" applyFont="1">
      <alignment vertical="center"/>
    </xf>
    <xf numFmtId="180" fontId="0" fillId="0" borderId="0" xfId="0" applyNumberFormat="1" applyFill="1">
      <alignment vertical="center"/>
    </xf>
    <xf numFmtId="180" fontId="0" fillId="0" borderId="0" xfId="0" applyNumberFormat="1" applyFill="1" applyAlignment="1">
      <alignment horizontal="right" vertical="center"/>
    </xf>
    <xf numFmtId="0" fontId="0" fillId="0" borderId="0" xfId="0" applyFill="1">
      <alignment vertical="center"/>
    </xf>
    <xf numFmtId="49" fontId="16" fillId="0" borderId="0" xfId="0" applyNumberFormat="1" applyFont="1" applyFill="1" applyBorder="1" applyAlignment="1"/>
    <xf numFmtId="0" fontId="40" fillId="0" borderId="0" xfId="0" applyFont="1" applyFill="1" applyBorder="1" applyAlignment="1">
      <alignment horizontal="center" vertical="center"/>
    </xf>
    <xf numFmtId="180" fontId="4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left" vertical="center"/>
    </xf>
    <xf numFmtId="0" fontId="40" fillId="0" borderId="0" xfId="0" applyFont="1" applyFill="1" applyBorder="1" applyAlignment="1">
      <alignment horizontal="center"/>
    </xf>
    <xf numFmtId="180" fontId="40" fillId="0" borderId="0" xfId="0" applyNumberFormat="1" applyFont="1" applyFill="1" applyBorder="1" applyAlignment="1">
      <alignment horizontal="right" vertical="center"/>
    </xf>
    <xf numFmtId="180" fontId="0" fillId="0" borderId="0" xfId="0" applyNumberFormat="1" applyFont="1" applyFill="1" applyBorder="1" applyAlignment="1">
      <alignment horizontal="center"/>
    </xf>
    <xf numFmtId="49" fontId="39" fillId="0" borderId="3" xfId="0" applyNumberFormat="1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 wrapText="1"/>
    </xf>
    <xf numFmtId="180" fontId="39" fillId="0" borderId="4" xfId="0" applyNumberFormat="1" applyFont="1" applyFill="1" applyBorder="1" applyAlignment="1">
      <alignment horizontal="center" vertical="center" wrapText="1"/>
    </xf>
    <xf numFmtId="180" fontId="39" fillId="0" borderId="8" xfId="0" applyNumberFormat="1" applyFont="1" applyFill="1" applyBorder="1" applyAlignment="1">
      <alignment horizontal="center" vertical="center" wrapText="1"/>
    </xf>
    <xf numFmtId="180" fontId="39" fillId="0" borderId="9" xfId="0" applyNumberFormat="1" applyFont="1" applyFill="1" applyBorder="1" applyAlignment="1">
      <alignment horizontal="center" vertical="center" wrapText="1"/>
    </xf>
    <xf numFmtId="180" fontId="39" fillId="0" borderId="3" xfId="0" applyNumberFormat="1" applyFont="1" applyFill="1" applyBorder="1" applyAlignment="1">
      <alignment horizontal="center" vertical="center" wrapText="1"/>
    </xf>
    <xf numFmtId="180" fontId="39" fillId="0" borderId="10" xfId="0" applyNumberFormat="1" applyFont="1" applyFill="1" applyBorder="1" applyAlignment="1">
      <alignment horizontal="center" vertical="center" wrapText="1"/>
    </xf>
    <xf numFmtId="180" fontId="39" fillId="0" borderId="3" xfId="0" applyNumberFormat="1" applyFont="1" applyFill="1" applyBorder="1" applyAlignment="1">
      <alignment horizontal="left" vertical="center" wrapText="1"/>
    </xf>
    <xf numFmtId="180" fontId="39" fillId="0" borderId="3" xfId="0" applyNumberFormat="1" applyFont="1" applyFill="1" applyBorder="1" applyAlignment="1">
      <alignment vertical="center" wrapText="1"/>
    </xf>
    <xf numFmtId="180" fontId="39" fillId="0" borderId="6" xfId="0" applyNumberFormat="1" applyFont="1" applyFill="1" applyBorder="1" applyAlignment="1">
      <alignment horizontal="center" vertical="center" wrapText="1"/>
    </xf>
    <xf numFmtId="180" fontId="39" fillId="0" borderId="6" xfId="0" applyNumberFormat="1" applyFont="1" applyFill="1" applyBorder="1" applyAlignment="1">
      <alignment vertical="center" wrapText="1"/>
    </xf>
    <xf numFmtId="180" fontId="39" fillId="0" borderId="3" xfId="0" applyNumberFormat="1" applyFont="1" applyFill="1" applyBorder="1" applyAlignment="1">
      <alignment horizontal="right" vertical="center" wrapText="1"/>
    </xf>
    <xf numFmtId="49" fontId="39" fillId="0" borderId="3" xfId="10399" applyNumberFormat="1" applyFont="1" applyFill="1" applyBorder="1" applyAlignment="1" applyProtection="1">
      <alignment horizontal="left" vertical="center" wrapText="1"/>
    </xf>
    <xf numFmtId="0" fontId="39" fillId="0" borderId="3" xfId="10399" applyNumberFormat="1" applyFont="1" applyFill="1" applyBorder="1" applyAlignment="1" applyProtection="1">
      <alignment horizontal="left" vertical="center" wrapText="1"/>
    </xf>
    <xf numFmtId="41" fontId="39" fillId="0" borderId="3" xfId="10399" applyNumberFormat="1" applyFont="1" applyFill="1" applyBorder="1" applyAlignment="1" applyProtection="1">
      <alignment horizontal="right" vertical="center"/>
    </xf>
    <xf numFmtId="41" fontId="39" fillId="0" borderId="3" xfId="0" applyNumberFormat="1" applyFont="1" applyFill="1" applyBorder="1" applyAlignment="1">
      <alignment horizontal="right" vertical="center" wrapText="1"/>
    </xf>
    <xf numFmtId="49" fontId="31" fillId="0" borderId="3" xfId="10399" applyNumberFormat="1" applyFont="1" applyFill="1" applyBorder="1" applyAlignment="1" applyProtection="1">
      <alignment horizontal="left" vertical="center" wrapText="1"/>
    </xf>
    <xf numFmtId="184" fontId="31" fillId="0" borderId="3" xfId="10399" applyNumberFormat="1" applyFont="1" applyFill="1" applyBorder="1" applyAlignment="1" applyProtection="1">
      <alignment horizontal="left" vertical="center" wrapText="1"/>
    </xf>
    <xf numFmtId="41" fontId="31" fillId="0" borderId="3" xfId="10399" applyNumberFormat="1" applyFont="1" applyFill="1" applyBorder="1" applyAlignment="1" applyProtection="1">
      <alignment horizontal="right" vertical="center"/>
    </xf>
    <xf numFmtId="41" fontId="31" fillId="0" borderId="3" xfId="0" applyNumberFormat="1" applyFont="1" applyFill="1" applyBorder="1" applyAlignment="1">
      <alignment horizontal="right" vertical="center" wrapText="1"/>
    </xf>
    <xf numFmtId="185" fontId="31" fillId="0" borderId="3" xfId="10399" applyNumberFormat="1" applyFont="1" applyFill="1" applyBorder="1" applyAlignment="1" applyProtection="1">
      <alignment horizontal="left" vertical="center" wrapText="1"/>
    </xf>
    <xf numFmtId="41" fontId="31" fillId="0" borderId="3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/>
    </xf>
    <xf numFmtId="180" fontId="41" fillId="0" borderId="3" xfId="0" applyNumberFormat="1" applyFont="1" applyFill="1" applyBorder="1" applyAlignment="1">
      <alignment horizontal="right" vertical="center" wrapText="1"/>
    </xf>
    <xf numFmtId="181" fontId="39" fillId="0" borderId="3" xfId="0" applyNumberFormat="1" applyFont="1" applyFill="1" applyBorder="1" applyAlignment="1">
      <alignment horizontal="center" vertical="center" wrapText="1"/>
    </xf>
    <xf numFmtId="180" fontId="41" fillId="0" borderId="10" xfId="0" applyNumberFormat="1" applyFont="1" applyFill="1" applyBorder="1" applyAlignment="1">
      <alignment horizontal="right" vertical="center" wrapText="1"/>
    </xf>
    <xf numFmtId="180" fontId="41" fillId="0" borderId="6" xfId="0" applyNumberFormat="1" applyFont="1" applyFill="1" applyBorder="1" applyAlignment="1">
      <alignment horizontal="center" vertical="center" wrapText="1"/>
    </xf>
    <xf numFmtId="180" fontId="41" fillId="0" borderId="6" xfId="0" applyNumberFormat="1" applyFont="1" applyFill="1" applyBorder="1" applyAlignment="1">
      <alignment horizontal="right" vertical="center" wrapText="1"/>
    </xf>
    <xf numFmtId="0" fontId="39" fillId="0" borderId="3" xfId="0" applyFont="1" applyFill="1" applyBorder="1" applyAlignment="1">
      <alignment vertical="center" wrapText="1"/>
    </xf>
    <xf numFmtId="10" fontId="39" fillId="0" borderId="3" xfId="0" applyNumberFormat="1" applyFont="1" applyFill="1" applyBorder="1" applyAlignment="1">
      <alignment horizontal="right" vertical="center" wrapText="1"/>
    </xf>
    <xf numFmtId="10" fontId="31" fillId="0" borderId="3" xfId="0" applyNumberFormat="1" applyFont="1" applyFill="1" applyBorder="1" applyAlignment="1">
      <alignment horizontal="right" vertical="center" wrapText="1"/>
    </xf>
    <xf numFmtId="41" fontId="42" fillId="0" borderId="3" xfId="0" applyNumberFormat="1" applyFont="1" applyFill="1" applyBorder="1" applyAlignment="1">
      <alignment horizontal="right" vertical="center"/>
    </xf>
    <xf numFmtId="41" fontId="42" fillId="0" borderId="3" xfId="0" applyNumberFormat="1" applyFont="1" applyFill="1" applyBorder="1" applyAlignment="1">
      <alignment horizontal="right" vertical="center" wrapText="1"/>
    </xf>
    <xf numFmtId="186" fontId="31" fillId="0" borderId="3" xfId="10399" applyNumberFormat="1" applyFont="1" applyFill="1" applyBorder="1" applyAlignment="1" applyProtection="1">
      <alignment horizontal="right" vertical="center"/>
    </xf>
    <xf numFmtId="186" fontId="39" fillId="0" borderId="3" xfId="10399" applyNumberFormat="1" applyFont="1" applyFill="1" applyBorder="1" applyAlignment="1" applyProtection="1">
      <alignment horizontal="right" vertical="center"/>
    </xf>
    <xf numFmtId="41" fontId="31" fillId="0" borderId="3" xfId="0" applyNumberFormat="1" applyFont="1" applyBorder="1" applyAlignment="1">
      <alignment horizontal="right" vertical="center"/>
    </xf>
    <xf numFmtId="0" fontId="43" fillId="0" borderId="0" xfId="0" applyFont="1" applyFill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180" fontId="24" fillId="0" borderId="0" xfId="0" applyNumberFormat="1" applyFont="1" applyFill="1" applyBorder="1" applyAlignment="1">
      <alignment vertical="center"/>
    </xf>
    <xf numFmtId="180" fontId="24" fillId="0" borderId="0" xfId="0" applyNumberFormat="1" applyFont="1" applyFill="1" applyBorder="1" applyAlignment="1">
      <alignment vertical="center" wrapText="1"/>
    </xf>
    <xf numFmtId="10" fontId="29" fillId="0" borderId="0" xfId="0" applyNumberFormat="1" applyFont="1" applyFill="1" applyBorder="1" applyAlignment="1">
      <alignment vertical="center" wrapText="1"/>
    </xf>
    <xf numFmtId="180" fontId="29" fillId="0" borderId="0" xfId="0" applyNumberFormat="1" applyFont="1" applyFill="1" applyBorder="1" applyAlignment="1">
      <alignment vertical="center" wrapText="1"/>
    </xf>
    <xf numFmtId="0" fontId="45" fillId="0" borderId="0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180" fontId="29" fillId="0" borderId="0" xfId="0" applyNumberFormat="1" applyFont="1" applyFill="1" applyBorder="1" applyAlignment="1">
      <alignment vertical="center"/>
    </xf>
    <xf numFmtId="180" fontId="0" fillId="0" borderId="0" xfId="0" applyNumberFormat="1" applyFont="1" applyFill="1" applyBorder="1" applyAlignment="1">
      <alignment horizontal="right" vertical="center" wrapText="1"/>
    </xf>
    <xf numFmtId="10" fontId="48" fillId="0" borderId="0" xfId="0" applyNumberFormat="1" applyFont="1" applyFill="1" applyBorder="1" applyAlignment="1">
      <alignment horizontal="right" vertical="center" wrapText="1"/>
    </xf>
    <xf numFmtId="0" fontId="49" fillId="0" borderId="10" xfId="0" applyFont="1" applyFill="1" applyBorder="1" applyAlignment="1">
      <alignment vertical="center"/>
    </xf>
    <xf numFmtId="0" fontId="49" fillId="0" borderId="3" xfId="0" applyFont="1" applyFill="1" applyBorder="1" applyAlignment="1">
      <alignment horizontal="center" vertical="center"/>
    </xf>
    <xf numFmtId="180" fontId="39" fillId="0" borderId="3" xfId="0" applyNumberFormat="1" applyFont="1" applyFill="1" applyBorder="1" applyAlignment="1">
      <alignment horizontal="center" vertical="center"/>
    </xf>
    <xf numFmtId="10" fontId="39" fillId="0" borderId="3" xfId="0" applyNumberFormat="1" applyFont="1" applyFill="1" applyBorder="1" applyAlignment="1">
      <alignment horizontal="center" vertical="center" wrapText="1"/>
    </xf>
    <xf numFmtId="0" fontId="49" fillId="0" borderId="3" xfId="0" applyFont="1" applyFill="1" applyBorder="1" applyAlignment="1">
      <alignment horizontal="left" vertical="center"/>
    </xf>
    <xf numFmtId="0" fontId="49" fillId="0" borderId="3" xfId="0" applyFont="1" applyFill="1" applyBorder="1" applyAlignment="1">
      <alignment vertical="center" wrapText="1"/>
    </xf>
    <xf numFmtId="184" fontId="31" fillId="0" borderId="3" xfId="13115" applyNumberFormat="1" applyFont="1" applyFill="1" applyBorder="1" applyAlignment="1" applyProtection="1">
      <alignment horizontal="left" vertical="center"/>
    </xf>
    <xf numFmtId="184" fontId="50" fillId="0" borderId="3" xfId="0" applyNumberFormat="1" applyFont="1" applyFill="1" applyBorder="1" applyAlignment="1">
      <alignment vertical="center" wrapText="1"/>
    </xf>
    <xf numFmtId="181" fontId="30" fillId="0" borderId="3" xfId="0" applyNumberFormat="1" applyFont="1" applyFill="1" applyBorder="1" applyAlignment="1">
      <alignment horizontal="right" vertical="center" wrapText="1" shrinkToFit="1"/>
    </xf>
    <xf numFmtId="180" fontId="31" fillId="0" borderId="3" xfId="0" applyNumberFormat="1" applyFont="1" applyFill="1" applyBorder="1" applyAlignment="1">
      <alignment horizontal="right" vertical="center" wrapText="1"/>
    </xf>
    <xf numFmtId="180" fontId="31" fillId="0" borderId="3" xfId="0" applyNumberFormat="1" applyFont="1" applyFill="1" applyBorder="1" applyAlignment="1">
      <alignment horizontal="right" vertical="center" wrapText="1" shrinkToFit="1"/>
    </xf>
    <xf numFmtId="184" fontId="31" fillId="0" borderId="3" xfId="0" applyNumberFormat="1" applyFont="1" applyFill="1" applyBorder="1" applyAlignment="1">
      <alignment vertical="center" wrapText="1"/>
    </xf>
    <xf numFmtId="0" fontId="44" fillId="0" borderId="0" xfId="0" applyFont="1" applyFill="1" applyBorder="1" applyAlignment="1">
      <alignment horizontal="right" vertical="center" wrapText="1"/>
    </xf>
    <xf numFmtId="0" fontId="51" fillId="0" borderId="0" xfId="0" applyFont="1" applyFill="1" applyBorder="1" applyAlignment="1">
      <alignment horizontal="center" vertical="center"/>
    </xf>
    <xf numFmtId="10" fontId="52" fillId="0" borderId="0" xfId="0" applyNumberFormat="1" applyFont="1" applyFill="1" applyBorder="1" applyAlignment="1">
      <alignment horizontal="right" vertical="center" wrapText="1"/>
    </xf>
    <xf numFmtId="10" fontId="50" fillId="0" borderId="0" xfId="0" applyNumberFormat="1" applyFont="1" applyFill="1" applyBorder="1" applyAlignment="1">
      <alignment horizontal="center" vertical="center" wrapText="1"/>
    </xf>
    <xf numFmtId="10" fontId="49" fillId="0" borderId="0" xfId="0" applyNumberFormat="1" applyFont="1" applyFill="1" applyBorder="1" applyAlignment="1">
      <alignment vertical="center" wrapText="1"/>
    </xf>
    <xf numFmtId="10" fontId="50" fillId="0" borderId="0" xfId="0" applyNumberFormat="1" applyFont="1" applyFill="1" applyBorder="1" applyAlignment="1">
      <alignment vertical="center" wrapText="1"/>
    </xf>
    <xf numFmtId="10" fontId="31" fillId="0" borderId="0" xfId="0" applyNumberFormat="1" applyFont="1" applyFill="1" applyBorder="1" applyAlignment="1">
      <alignment vertical="center" wrapText="1"/>
    </xf>
    <xf numFmtId="180" fontId="31" fillId="0" borderId="0" xfId="1898" applyNumberFormat="1" applyFont="1" applyAlignment="1">
      <alignment horizontal="center" vertical="center" wrapText="1"/>
    </xf>
    <xf numFmtId="180" fontId="0" fillId="0" borderId="0" xfId="28353" applyNumberFormat="1" applyFont="1" applyBorder="1" applyAlignment="1">
      <alignment horizontal="right" vertical="center"/>
    </xf>
    <xf numFmtId="0" fontId="39" fillId="0" borderId="3" xfId="5128" applyFont="1" applyBorder="1" applyAlignment="1">
      <alignment horizontal="center" vertical="center"/>
    </xf>
    <xf numFmtId="180" fontId="39" fillId="0" borderId="3" xfId="5128" applyNumberFormat="1" applyFont="1" applyBorder="1" applyAlignment="1">
      <alignment horizontal="right" vertical="center" shrinkToFit="1"/>
    </xf>
    <xf numFmtId="10" fontId="0" fillId="0" borderId="3" xfId="3" applyNumberFormat="1" applyFont="1" applyBorder="1">
      <alignment vertical="center"/>
    </xf>
    <xf numFmtId="0" fontId="39" fillId="0" borderId="3" xfId="5128" applyFont="1" applyBorder="1" applyAlignment="1">
      <alignment horizontal="left" vertical="center"/>
    </xf>
    <xf numFmtId="184" fontId="31" fillId="0" borderId="3" xfId="5128" applyNumberFormat="1" applyFont="1" applyBorder="1" applyAlignment="1">
      <alignment horizontal="left" vertical="center" wrapText="1" indent="1"/>
    </xf>
    <xf numFmtId="180" fontId="31" fillId="0" borderId="3" xfId="28353" applyNumberFormat="1" applyFont="1" applyFill="1" applyBorder="1" applyAlignment="1">
      <alignment horizontal="right" vertical="center" shrinkToFit="1"/>
    </xf>
    <xf numFmtId="0" fontId="39" fillId="0" borderId="3" xfId="5128" applyFont="1" applyBorder="1" applyAlignment="1">
      <alignment horizontal="left" vertical="center" shrinkToFit="1"/>
    </xf>
    <xf numFmtId="180" fontId="39" fillId="0" borderId="3" xfId="28353" applyNumberFormat="1" applyFont="1" applyFill="1" applyBorder="1" applyAlignment="1">
      <alignment horizontal="right" vertical="center" shrinkToFit="1"/>
    </xf>
    <xf numFmtId="184" fontId="31" fillId="0" borderId="3" xfId="5128" applyNumberFormat="1" applyFont="1" applyFill="1" applyBorder="1" applyAlignment="1">
      <alignment horizontal="left" vertical="center" wrapText="1" indent="1"/>
    </xf>
    <xf numFmtId="41" fontId="53" fillId="0" borderId="3" xfId="0" applyNumberFormat="1" applyFont="1" applyFill="1" applyBorder="1" applyAlignment="1" applyProtection="1">
      <alignment horizontal="right" vertical="center"/>
    </xf>
    <xf numFmtId="180" fontId="0" fillId="0" borderId="0" xfId="0" applyNumberFormat="1" applyFont="1" applyFill="1" applyAlignment="1">
      <alignment vertical="center"/>
    </xf>
    <xf numFmtId="0" fontId="40" fillId="0" borderId="0" xfId="0" applyFont="1" applyFill="1" applyBorder="1" applyAlignment="1">
      <alignment horizontal="center" vertical="center" wrapText="1"/>
    </xf>
    <xf numFmtId="180" fontId="40" fillId="0" borderId="0" xfId="0" applyNumberFormat="1" applyFont="1" applyFill="1" applyBorder="1" applyAlignment="1">
      <alignment horizontal="center" vertical="center" wrapText="1"/>
    </xf>
    <xf numFmtId="0" fontId="54" fillId="0" borderId="0" xfId="0" applyFont="1" applyFill="1" applyBorder="1" applyAlignment="1">
      <alignment horizontal="center" vertical="center"/>
    </xf>
    <xf numFmtId="180" fontId="54" fillId="0" borderId="0" xfId="0" applyNumberFormat="1" applyFont="1" applyFill="1" applyBorder="1" applyAlignment="1">
      <alignment vertical="center"/>
    </xf>
    <xf numFmtId="180" fontId="0" fillId="0" borderId="11" xfId="0" applyNumberFormat="1" applyFont="1" applyFill="1" applyBorder="1" applyAlignment="1">
      <alignment horizontal="right" vertical="center"/>
    </xf>
    <xf numFmtId="0" fontId="39" fillId="0" borderId="3" xfId="0" applyNumberFormat="1" applyFont="1" applyFill="1" applyBorder="1" applyAlignment="1" applyProtection="1">
      <alignment horizontal="center" vertical="center" wrapText="1"/>
    </xf>
    <xf numFmtId="180" fontId="39" fillId="0" borderId="4" xfId="0" applyNumberFormat="1" applyFont="1" applyFill="1" applyBorder="1" applyAlignment="1" applyProtection="1">
      <alignment horizontal="center" vertical="center" wrapText="1"/>
    </xf>
    <xf numFmtId="180" fontId="39" fillId="0" borderId="10" xfId="0" applyNumberFormat="1" applyFont="1" applyFill="1" applyBorder="1" applyAlignment="1" applyProtection="1">
      <alignment horizontal="center" vertical="center" wrapText="1"/>
    </xf>
    <xf numFmtId="0" fontId="39" fillId="0" borderId="10" xfId="0" applyNumberFormat="1" applyFont="1" applyFill="1" applyBorder="1" applyAlignment="1" applyProtection="1">
      <alignment horizontal="center" vertical="center" wrapText="1"/>
    </xf>
    <xf numFmtId="180" fontId="39" fillId="0" borderId="6" xfId="0" applyNumberFormat="1" applyFont="1" applyFill="1" applyBorder="1" applyAlignment="1" applyProtection="1">
      <alignment horizontal="center" vertical="center" wrapText="1"/>
    </xf>
    <xf numFmtId="0" fontId="39" fillId="0" borderId="4" xfId="0" applyNumberFormat="1" applyFont="1" applyFill="1" applyBorder="1" applyAlignment="1" applyProtection="1">
      <alignment horizontal="center" vertical="center"/>
    </xf>
    <xf numFmtId="0" fontId="39" fillId="0" borderId="9" xfId="0" applyNumberFormat="1" applyFont="1" applyFill="1" applyBorder="1" applyAlignment="1" applyProtection="1">
      <alignment horizontal="center" vertical="center"/>
    </xf>
    <xf numFmtId="180" fontId="39" fillId="0" borderId="3" xfId="0" applyNumberFormat="1" applyFont="1" applyFill="1" applyBorder="1" applyAlignment="1" applyProtection="1">
      <alignment horizontal="right" vertical="center"/>
    </xf>
    <xf numFmtId="49" fontId="39" fillId="0" borderId="3" xfId="0" applyNumberFormat="1" applyFont="1" applyFill="1" applyBorder="1" applyAlignment="1" applyProtection="1">
      <alignment horizontal="left" vertical="center"/>
    </xf>
    <xf numFmtId="0" fontId="39" fillId="0" borderId="3" xfId="0" applyNumberFormat="1" applyFont="1" applyFill="1" applyBorder="1" applyAlignment="1" applyProtection="1">
      <alignment horizontal="left" vertical="center"/>
    </xf>
    <xf numFmtId="49" fontId="31" fillId="0" borderId="3" xfId="0" applyNumberFormat="1" applyFont="1" applyFill="1" applyBorder="1" applyAlignment="1" applyProtection="1">
      <alignment horizontal="left" vertical="center"/>
    </xf>
    <xf numFmtId="184" fontId="31" fillId="0" borderId="3" xfId="0" applyNumberFormat="1" applyFont="1" applyFill="1" applyBorder="1" applyAlignment="1" applyProtection="1">
      <alignment horizontal="left" vertical="center"/>
    </xf>
    <xf numFmtId="180" fontId="31" fillId="0" borderId="3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>
      <alignment vertical="center"/>
    </xf>
    <xf numFmtId="180" fontId="39" fillId="0" borderId="3" xfId="0" applyNumberFormat="1" applyFont="1" applyFill="1" applyBorder="1" applyAlignment="1" applyProtection="1">
      <alignment horizontal="right" vertical="center"/>
    </xf>
    <xf numFmtId="180" fontId="31" fillId="0" borderId="3" xfId="0" applyNumberFormat="1" applyFont="1" applyFill="1" applyBorder="1" applyAlignment="1" applyProtection="1">
      <alignment horizontal="right" vertical="center"/>
    </xf>
    <xf numFmtId="0" fontId="31" fillId="0" borderId="3" xfId="0" applyNumberFormat="1" applyFont="1" applyFill="1" applyBorder="1" applyAlignment="1" applyProtection="1">
      <alignment horizontal="left" vertical="center"/>
    </xf>
    <xf numFmtId="184" fontId="39" fillId="0" borderId="3" xfId="0" applyNumberFormat="1" applyFont="1" applyFill="1" applyBorder="1" applyAlignment="1" applyProtection="1">
      <alignment horizontal="left" vertical="center"/>
    </xf>
    <xf numFmtId="43" fontId="0" fillId="0" borderId="0" xfId="0" applyNumberFormat="1">
      <alignment vertical="center"/>
    </xf>
    <xf numFmtId="10" fontId="0" fillId="0" borderId="0" xfId="3" applyNumberFormat="1" applyFont="1">
      <alignment vertical="center"/>
    </xf>
    <xf numFmtId="0" fontId="55" fillId="0" borderId="0" xfId="0" applyFont="1" applyFill="1" applyAlignment="1">
      <alignment horizontal="left" vertical="center"/>
    </xf>
    <xf numFmtId="0" fontId="53" fillId="0" borderId="0" xfId="0" applyFont="1">
      <alignment vertical="center"/>
    </xf>
    <xf numFmtId="43" fontId="53" fillId="0" borderId="0" xfId="0" applyNumberFormat="1" applyFont="1" applyAlignment="1">
      <alignment horizontal="right" vertical="center"/>
    </xf>
    <xf numFmtId="180" fontId="53" fillId="0" borderId="0" xfId="0" applyNumberFormat="1" applyFont="1" applyAlignment="1">
      <alignment horizontal="right" vertical="center"/>
    </xf>
    <xf numFmtId="0" fontId="56" fillId="0" borderId="0" xfId="0" applyFont="1" applyFill="1" applyAlignment="1">
      <alignment horizontal="center" vertical="center"/>
    </xf>
    <xf numFmtId="43" fontId="56" fillId="0" borderId="0" xfId="0" applyNumberFormat="1" applyFont="1" applyFill="1" applyAlignment="1">
      <alignment horizontal="right" vertical="center"/>
    </xf>
    <xf numFmtId="180" fontId="56" fillId="0" borderId="0" xfId="0" applyNumberFormat="1" applyFont="1" applyFill="1" applyAlignment="1">
      <alignment horizontal="right" vertical="center"/>
    </xf>
    <xf numFmtId="0" fontId="57" fillId="0" borderId="4" xfId="0" applyFont="1" applyBorder="1" applyAlignment="1">
      <alignment horizontal="center" vertical="center"/>
    </xf>
    <xf numFmtId="0" fontId="57" fillId="0" borderId="9" xfId="0" applyFont="1" applyBorder="1">
      <alignment vertical="center"/>
    </xf>
    <xf numFmtId="43" fontId="57" fillId="0" borderId="4" xfId="0" applyNumberFormat="1" applyFont="1" applyBorder="1" applyAlignment="1">
      <alignment horizontal="center" vertical="center"/>
    </xf>
    <xf numFmtId="180" fontId="57" fillId="0" borderId="8" xfId="0" applyNumberFormat="1" applyFont="1" applyBorder="1" applyAlignment="1">
      <alignment horizontal="center" vertical="center"/>
    </xf>
    <xf numFmtId="180" fontId="57" fillId="0" borderId="4" xfId="0" applyNumberFormat="1" applyFont="1" applyFill="1" applyBorder="1" applyAlignment="1">
      <alignment horizontal="center" vertical="center"/>
    </xf>
    <xf numFmtId="49" fontId="57" fillId="0" borderId="10" xfId="0" applyNumberFormat="1" applyFont="1" applyFill="1" applyBorder="1" applyAlignment="1">
      <alignment horizontal="left" vertical="center" wrapText="1"/>
    </xf>
    <xf numFmtId="49" fontId="57" fillId="0" borderId="10" xfId="0" applyNumberFormat="1" applyFont="1" applyFill="1" applyBorder="1" applyAlignment="1">
      <alignment horizontal="center" vertical="center" wrapText="1"/>
    </xf>
    <xf numFmtId="43" fontId="57" fillId="0" borderId="3" xfId="0" applyNumberFormat="1" applyFont="1" applyFill="1" applyBorder="1" applyAlignment="1">
      <alignment horizontal="center" vertical="center" wrapText="1"/>
    </xf>
    <xf numFmtId="180" fontId="57" fillId="0" borderId="3" xfId="0" applyNumberFormat="1" applyFont="1" applyFill="1" applyBorder="1" applyAlignment="1">
      <alignment horizontal="center" vertical="center" wrapText="1"/>
    </xf>
    <xf numFmtId="180" fontId="57" fillId="0" borderId="10" xfId="0" applyNumberFormat="1" applyFont="1" applyFill="1" applyBorder="1" applyAlignment="1">
      <alignment horizontal="center" vertical="center" wrapText="1"/>
    </xf>
    <xf numFmtId="49" fontId="57" fillId="0" borderId="6" xfId="0" applyNumberFormat="1" applyFont="1" applyFill="1" applyBorder="1" applyAlignment="1">
      <alignment horizontal="left" vertical="center" wrapText="1"/>
    </xf>
    <xf numFmtId="49" fontId="57" fillId="0" borderId="6" xfId="0" applyNumberFormat="1" applyFont="1" applyFill="1" applyBorder="1" applyAlignment="1">
      <alignment horizontal="center" vertical="center" wrapText="1"/>
    </xf>
    <xf numFmtId="180" fontId="57" fillId="0" borderId="6" xfId="0" applyNumberFormat="1" applyFont="1" applyFill="1" applyBorder="1" applyAlignment="1">
      <alignment horizontal="center" vertical="center" wrapText="1"/>
    </xf>
    <xf numFmtId="0" fontId="57" fillId="0" borderId="4" xfId="0" applyFont="1" applyFill="1" applyBorder="1" applyAlignment="1">
      <alignment horizontal="center" vertical="center"/>
    </xf>
    <xf numFmtId="0" fontId="57" fillId="0" borderId="9" xfId="0" applyFont="1" applyFill="1" applyBorder="1" applyAlignment="1">
      <alignment horizontal="center" vertical="center"/>
    </xf>
    <xf numFmtId="41" fontId="12" fillId="0" borderId="3" xfId="0" applyNumberFormat="1" applyFont="1" applyFill="1" applyBorder="1" applyAlignment="1">
      <alignment horizontal="right" vertical="center"/>
    </xf>
    <xf numFmtId="49" fontId="57" fillId="0" borderId="3" xfId="0" applyNumberFormat="1" applyFont="1" applyFill="1" applyBorder="1" applyAlignment="1">
      <alignment horizontal="left" vertical="center"/>
    </xf>
    <xf numFmtId="0" fontId="57" fillId="0" borderId="3" xfId="0" applyFont="1" applyFill="1" applyBorder="1" applyAlignment="1">
      <alignment vertical="center" wrapText="1"/>
    </xf>
    <xf numFmtId="41" fontId="57" fillId="0" borderId="3" xfId="0" applyNumberFormat="1" applyFont="1" applyFill="1" applyBorder="1" applyAlignment="1" applyProtection="1">
      <alignment horizontal="right" vertical="center"/>
    </xf>
    <xf numFmtId="49" fontId="53" fillId="0" borderId="3" xfId="0" applyNumberFormat="1" applyFont="1" applyFill="1" applyBorder="1" applyAlignment="1">
      <alignment horizontal="left" vertical="center"/>
    </xf>
    <xf numFmtId="184" fontId="53" fillId="0" borderId="3" xfId="0" applyNumberFormat="1" applyFont="1" applyFill="1" applyBorder="1" applyAlignment="1">
      <alignment vertical="center" wrapText="1"/>
    </xf>
    <xf numFmtId="41" fontId="53" fillId="0" borderId="3" xfId="0" applyNumberFormat="1" applyFont="1" applyFill="1" applyBorder="1" applyAlignment="1">
      <alignment horizontal="right" vertical="center"/>
    </xf>
    <xf numFmtId="185" fontId="53" fillId="0" borderId="3" xfId="0" applyNumberFormat="1" applyFont="1" applyFill="1" applyBorder="1" applyAlignment="1">
      <alignment vertical="center" wrapText="1"/>
    </xf>
    <xf numFmtId="185" fontId="53" fillId="0" borderId="12" xfId="0" applyNumberFormat="1" applyFont="1" applyFill="1" applyBorder="1" applyAlignment="1">
      <alignment horizontal="left" vertical="center" wrapText="1"/>
    </xf>
    <xf numFmtId="10" fontId="53" fillId="0" borderId="0" xfId="3" applyNumberFormat="1" applyFont="1" applyAlignment="1">
      <alignment horizontal="right" vertical="center"/>
    </xf>
    <xf numFmtId="10" fontId="56" fillId="0" borderId="0" xfId="3" applyNumberFormat="1" applyFont="1" applyFill="1" applyAlignment="1">
      <alignment horizontal="right" vertical="center"/>
    </xf>
    <xf numFmtId="0" fontId="58" fillId="0" borderId="0" xfId="0" applyFont="1">
      <alignment vertical="center"/>
    </xf>
    <xf numFmtId="180" fontId="57" fillId="0" borderId="8" xfId="0" applyNumberFormat="1" applyFont="1" applyFill="1" applyBorder="1" applyAlignment="1">
      <alignment horizontal="center" vertical="center"/>
    </xf>
    <xf numFmtId="10" fontId="57" fillId="0" borderId="8" xfId="3" applyNumberFormat="1" applyFont="1" applyFill="1" applyBorder="1" applyAlignment="1">
      <alignment horizontal="center" vertical="center"/>
    </xf>
    <xf numFmtId="0" fontId="57" fillId="0" borderId="10" xfId="0" applyFont="1" applyBorder="1" applyAlignment="1">
      <alignment horizontal="center" vertical="center"/>
    </xf>
    <xf numFmtId="10" fontId="57" fillId="0" borderId="3" xfId="3" applyNumberFormat="1" applyFont="1" applyFill="1" applyBorder="1" applyAlignment="1">
      <alignment horizontal="center" vertical="center" wrapText="1"/>
    </xf>
    <xf numFmtId="0" fontId="57" fillId="0" borderId="7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10" fontId="12" fillId="0" borderId="3" xfId="3" applyNumberFormat="1" applyFont="1" applyFill="1" applyBorder="1" applyAlignment="1">
      <alignment horizontal="right" vertical="center"/>
    </xf>
    <xf numFmtId="0" fontId="53" fillId="0" borderId="3" xfId="0" applyFont="1" applyBorder="1" applyAlignment="1">
      <alignment horizontal="right" vertical="top" wrapText="1"/>
    </xf>
    <xf numFmtId="10" fontId="33" fillId="0" borderId="3" xfId="3" applyNumberFormat="1" applyFont="1" applyFill="1" applyBorder="1" applyAlignment="1">
      <alignment horizontal="right" vertical="center"/>
    </xf>
    <xf numFmtId="0" fontId="57" fillId="0" borderId="3" xfId="0" applyFont="1" applyFill="1" applyBorder="1" applyAlignment="1">
      <alignment horizontal="right" vertical="top" wrapText="1"/>
    </xf>
    <xf numFmtId="10" fontId="32" fillId="0" borderId="3" xfId="3" applyNumberFormat="1" applyFont="1" applyFill="1" applyBorder="1" applyAlignment="1">
      <alignment horizontal="right" vertical="center"/>
    </xf>
    <xf numFmtId="10" fontId="15" fillId="0" borderId="3" xfId="3" applyNumberFormat="1" applyFont="1" applyFill="1" applyBorder="1" applyAlignment="1">
      <alignment horizontal="right" vertical="center"/>
    </xf>
    <xf numFmtId="0" fontId="53" fillId="0" borderId="3" xfId="0" applyFont="1" applyFill="1" applyBorder="1" applyAlignment="1">
      <alignment horizontal="right" vertical="center" wrapText="1"/>
    </xf>
    <xf numFmtId="0" fontId="57" fillId="0" borderId="3" xfId="0" applyFont="1" applyFill="1" applyBorder="1" applyAlignment="1">
      <alignment horizontal="left" vertical="center"/>
    </xf>
    <xf numFmtId="41" fontId="57" fillId="0" borderId="3" xfId="0" applyNumberFormat="1" applyFont="1" applyFill="1" applyBorder="1" applyAlignment="1">
      <alignment horizontal="right" vertical="center"/>
    </xf>
    <xf numFmtId="184" fontId="53" fillId="0" borderId="3" xfId="0" applyNumberFormat="1" applyFont="1" applyFill="1" applyBorder="1" applyAlignment="1">
      <alignment horizontal="left" vertical="center"/>
    </xf>
    <xf numFmtId="185" fontId="53" fillId="0" borderId="3" xfId="0" applyNumberFormat="1" applyFont="1" applyFill="1" applyBorder="1" applyAlignment="1">
      <alignment horizontal="left" vertical="center"/>
    </xf>
    <xf numFmtId="184" fontId="53" fillId="0" borderId="3" xfId="0" applyNumberFormat="1" applyFont="1" applyFill="1" applyBorder="1" applyAlignment="1">
      <alignment horizontal="center" vertical="center" wrapText="1"/>
    </xf>
    <xf numFmtId="180" fontId="0" fillId="0" borderId="0" xfId="0" applyNumberFormat="1" applyFont="1">
      <alignment vertical="center"/>
    </xf>
    <xf numFmtId="0" fontId="43" fillId="0" borderId="0" xfId="0" applyFont="1" applyFill="1" applyBorder="1" applyAlignment="1"/>
    <xf numFmtId="10" fontId="40" fillId="0" borderId="0" xfId="3" applyNumberFormat="1" applyFont="1" applyFill="1" applyBorder="1" applyAlignment="1">
      <alignment horizontal="center" vertical="center"/>
    </xf>
    <xf numFmtId="0" fontId="59" fillId="0" borderId="0" xfId="0" applyFont="1" applyFill="1" applyBorder="1" applyAlignment="1">
      <alignment horizontal="center" vertical="center"/>
    </xf>
    <xf numFmtId="180" fontId="60" fillId="0" borderId="0" xfId="0" applyNumberFormat="1" applyFont="1" applyFill="1" applyBorder="1" applyAlignment="1">
      <alignment horizontal="center" vertical="center"/>
    </xf>
    <xf numFmtId="10" fontId="0" fillId="0" borderId="11" xfId="3" applyNumberFormat="1" applyFont="1" applyFill="1" applyBorder="1" applyAlignment="1">
      <alignment horizontal="right" vertical="center"/>
    </xf>
    <xf numFmtId="0" fontId="49" fillId="0" borderId="3" xfId="0" applyFont="1" applyFill="1" applyBorder="1" applyAlignment="1">
      <alignment horizontal="center" vertical="center" wrapText="1"/>
    </xf>
    <xf numFmtId="10" fontId="39" fillId="0" borderId="3" xfId="3" applyNumberFormat="1" applyFont="1" applyFill="1" applyBorder="1" applyAlignment="1">
      <alignment horizontal="center" vertical="center" wrapText="1"/>
    </xf>
    <xf numFmtId="10" fontId="39" fillId="0" borderId="3" xfId="3" applyNumberFormat="1" applyFont="1" applyFill="1" applyBorder="1" applyAlignment="1">
      <alignment horizontal="right" vertical="center" wrapText="1"/>
    </xf>
    <xf numFmtId="0" fontId="49" fillId="0" borderId="3" xfId="0" applyFont="1" applyFill="1" applyBorder="1" applyAlignment="1">
      <alignment horizontal="left" vertical="center" wrapText="1"/>
    </xf>
    <xf numFmtId="184" fontId="50" fillId="0" borderId="3" xfId="0" applyNumberFormat="1" applyFont="1" applyFill="1" applyBorder="1" applyAlignment="1">
      <alignment horizontal="left" vertical="center" wrapText="1"/>
    </xf>
    <xf numFmtId="0" fontId="53" fillId="0" borderId="3" xfId="16637" applyFont="1" applyFill="1" applyBorder="1" applyAlignment="1" applyProtection="1">
      <alignment vertical="center" shrinkToFit="1"/>
      <protection locked="0"/>
    </xf>
    <xf numFmtId="180" fontId="31" fillId="0" borderId="3" xfId="25985" applyNumberFormat="1" applyFont="1" applyFill="1" applyBorder="1" applyAlignment="1" applyProtection="1">
      <alignment horizontal="right" vertical="center" wrapText="1"/>
      <protection locked="0"/>
    </xf>
    <xf numFmtId="10" fontId="31" fillId="0" borderId="3" xfId="3" applyNumberFormat="1" applyFont="1" applyFill="1" applyBorder="1" applyAlignment="1">
      <alignment horizontal="right" vertical="center" wrapText="1"/>
    </xf>
    <xf numFmtId="180" fontId="31" fillId="0" borderId="3" xfId="0" applyNumberFormat="1" applyFont="1" applyFill="1" applyBorder="1" applyAlignment="1" applyProtection="1">
      <alignment horizontal="right" vertical="center" wrapText="1"/>
    </xf>
    <xf numFmtId="0" fontId="53" fillId="0" borderId="3" xfId="16637" applyFont="1" applyFill="1" applyBorder="1" applyAlignment="1" applyProtection="1">
      <alignment horizontal="left" vertical="center" shrinkToFit="1"/>
      <protection locked="0"/>
    </xf>
    <xf numFmtId="187" fontId="53" fillId="0" borderId="3" xfId="16637" applyNumberFormat="1" applyFont="1" applyFill="1" applyBorder="1" applyAlignment="1" applyProtection="1">
      <alignment vertical="center" wrapText="1" shrinkToFit="1"/>
      <protection locked="0"/>
    </xf>
    <xf numFmtId="0" fontId="53" fillId="0" borderId="3" xfId="0" applyFont="1" applyFill="1" applyBorder="1" applyAlignment="1" applyProtection="1">
      <alignment vertical="center"/>
    </xf>
    <xf numFmtId="0" fontId="39" fillId="0" borderId="2" xfId="0" applyNumberFormat="1" applyFont="1" applyFill="1" applyBorder="1" applyAlignment="1">
      <alignment horizontal="center" vertical="center" wrapText="1"/>
    </xf>
    <xf numFmtId="0" fontId="39" fillId="0" borderId="13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horizontal="center" vertical="center" wrapText="1"/>
    </xf>
    <xf numFmtId="0" fontId="39" fillId="0" borderId="14" xfId="0" applyNumberFormat="1" applyFont="1" applyFill="1" applyBorder="1" applyAlignment="1">
      <alignment horizontal="center" vertical="center" wrapText="1"/>
    </xf>
    <xf numFmtId="0" fontId="31" fillId="0" borderId="2" xfId="0" applyNumberFormat="1" applyFont="1" applyFill="1" applyBorder="1" applyAlignment="1">
      <alignment horizontal="left" vertical="center"/>
    </xf>
    <xf numFmtId="0" fontId="39" fillId="0" borderId="2" xfId="0" applyNumberFormat="1" applyFont="1" applyFill="1" applyBorder="1" applyAlignment="1">
      <alignment horizontal="center" vertical="center"/>
    </xf>
    <xf numFmtId="3" fontId="31" fillId="0" borderId="2" xfId="0" applyNumberFormat="1" applyFont="1" applyFill="1" applyBorder="1" applyAlignment="1">
      <alignment horizontal="right" vertical="center"/>
    </xf>
    <xf numFmtId="0" fontId="39" fillId="0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Border="1">
      <alignment vertical="center"/>
    </xf>
    <xf numFmtId="188" fontId="16" fillId="0" borderId="0" xfId="0" applyNumberFormat="1" applyFont="1" applyFill="1" applyBorder="1" applyAlignment="1">
      <alignment horizontal="left"/>
    </xf>
    <xf numFmtId="188" fontId="40" fillId="0" borderId="0" xfId="0" applyNumberFormat="1" applyFont="1" applyFill="1" applyAlignment="1">
      <alignment horizontal="center" vertical="center"/>
    </xf>
    <xf numFmtId="180" fontId="40" fillId="0" borderId="0" xfId="0" applyNumberFormat="1" applyFont="1" applyFill="1" applyAlignment="1">
      <alignment horizontal="center" vertical="center"/>
    </xf>
    <xf numFmtId="180" fontId="54" fillId="0" borderId="0" xfId="0" applyNumberFormat="1" applyFont="1" applyFill="1" applyAlignment="1">
      <alignment vertical="center"/>
    </xf>
    <xf numFmtId="180" fontId="54" fillId="0" borderId="0" xfId="0" applyNumberFormat="1" applyFont="1" applyFill="1" applyAlignment="1">
      <alignment horizontal="center" vertical="center"/>
    </xf>
    <xf numFmtId="188" fontId="39" fillId="0" borderId="10" xfId="0" applyNumberFormat="1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wrapText="1"/>
    </xf>
    <xf numFmtId="180" fontId="5" fillId="0" borderId="3" xfId="0" applyNumberFormat="1" applyFont="1" applyFill="1" applyBorder="1" applyAlignment="1">
      <alignment horizontal="center" vertical="center"/>
    </xf>
    <xf numFmtId="181" fontId="5" fillId="0" borderId="3" xfId="0" applyNumberFormat="1" applyFont="1" applyFill="1" applyBorder="1" applyAlignment="1">
      <alignment horizontal="center" vertical="center"/>
    </xf>
    <xf numFmtId="188" fontId="39" fillId="0" borderId="6" xfId="0" applyNumberFormat="1" applyFont="1" applyFill="1" applyBorder="1" applyAlignment="1">
      <alignment horizontal="center" vertical="center" wrapText="1"/>
    </xf>
    <xf numFmtId="0" fontId="39" fillId="0" borderId="6" xfId="0" applyFont="1" applyFill="1" applyBorder="1" applyAlignment="1">
      <alignment horizontal="center" vertical="center" wrapText="1"/>
    </xf>
    <xf numFmtId="180" fontId="13" fillId="0" borderId="3" xfId="0" applyNumberFormat="1" applyFont="1" applyFill="1" applyBorder="1" applyAlignment="1">
      <alignment horizontal="center" vertical="center"/>
    </xf>
    <xf numFmtId="180" fontId="13" fillId="0" borderId="3" xfId="0" applyNumberFormat="1" applyFont="1" applyFill="1" applyBorder="1" applyAlignment="1">
      <alignment vertical="center"/>
    </xf>
    <xf numFmtId="180" fontId="57" fillId="0" borderId="3" xfId="0" applyNumberFormat="1" applyFont="1" applyFill="1" applyBorder="1" applyAlignment="1">
      <alignment vertical="center"/>
    </xf>
    <xf numFmtId="186" fontId="39" fillId="0" borderId="3" xfId="0" applyNumberFormat="1" applyFont="1" applyFill="1" applyBorder="1" applyAlignment="1" applyProtection="1">
      <alignment horizontal="left" vertical="center"/>
    </xf>
    <xf numFmtId="41" fontId="57" fillId="0" borderId="3" xfId="0" applyNumberFormat="1" applyFont="1" applyFill="1" applyBorder="1" applyAlignment="1">
      <alignment vertical="center"/>
    </xf>
    <xf numFmtId="41" fontId="53" fillId="0" borderId="3" xfId="0" applyNumberFormat="1" applyFont="1" applyFill="1" applyBorder="1" applyAlignment="1">
      <alignment vertical="center"/>
    </xf>
    <xf numFmtId="41" fontId="31" fillId="0" borderId="3" xfId="0" applyNumberFormat="1" applyFont="1" applyFill="1" applyBorder="1" applyAlignment="1">
      <alignment vertical="center"/>
    </xf>
    <xf numFmtId="41" fontId="61" fillId="0" borderId="3" xfId="0" applyNumberFormat="1" applyFont="1" applyFill="1" applyBorder="1" applyAlignment="1">
      <alignment vertical="center"/>
    </xf>
    <xf numFmtId="188" fontId="40" fillId="0" borderId="0" xfId="0" applyNumberFormat="1" applyFont="1" applyFill="1" applyAlignment="1">
      <alignment horizontal="right" vertical="center"/>
    </xf>
    <xf numFmtId="10" fontId="54" fillId="0" borderId="0" xfId="0" applyNumberFormat="1" applyFont="1" applyFill="1" applyBorder="1" applyAlignment="1">
      <alignment vertical="center"/>
    </xf>
    <xf numFmtId="181" fontId="54" fillId="0" borderId="0" xfId="0" applyNumberFormat="1" applyFont="1" applyFill="1" applyAlignment="1">
      <alignment horizontal="right" vertical="center"/>
    </xf>
    <xf numFmtId="181" fontId="5" fillId="0" borderId="3" xfId="0" applyNumberFormat="1" applyFont="1" applyFill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10" fontId="39" fillId="0" borderId="6" xfId="0" applyNumberFormat="1" applyFont="1" applyFill="1" applyBorder="1" applyAlignment="1">
      <alignment horizontal="center" vertical="center" wrapText="1"/>
    </xf>
    <xf numFmtId="181" fontId="39" fillId="0" borderId="6" xfId="0" applyNumberFormat="1" applyFont="1" applyFill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/>
    </xf>
    <xf numFmtId="10" fontId="13" fillId="0" borderId="3" xfId="0" applyNumberFormat="1" applyFont="1" applyFill="1" applyBorder="1" applyAlignment="1">
      <alignment vertical="center"/>
    </xf>
    <xf numFmtId="10" fontId="13" fillId="0" borderId="3" xfId="0" applyNumberFormat="1" applyFont="1" applyFill="1" applyBorder="1" applyAlignment="1">
      <alignment horizontal="right" vertical="center"/>
    </xf>
    <xf numFmtId="0" fontId="5" fillId="0" borderId="3" xfId="0" applyFont="1" applyBorder="1">
      <alignment vertical="center"/>
    </xf>
    <xf numFmtId="10" fontId="39" fillId="0" borderId="3" xfId="0" applyNumberFormat="1" applyFont="1" applyFill="1" applyBorder="1" applyAlignment="1">
      <alignment vertical="center" wrapText="1"/>
    </xf>
    <xf numFmtId="10" fontId="57" fillId="0" borderId="3" xfId="0" applyNumberFormat="1" applyFont="1" applyFill="1" applyBorder="1" applyAlignment="1">
      <alignment horizontal="right" vertical="center"/>
    </xf>
    <xf numFmtId="0" fontId="39" fillId="0" borderId="3" xfId="0" applyFont="1" applyBorder="1">
      <alignment vertical="center"/>
    </xf>
    <xf numFmtId="10" fontId="31" fillId="0" borderId="3" xfId="0" applyNumberFormat="1" applyFont="1" applyFill="1" applyBorder="1" applyAlignment="1">
      <alignment vertical="center" wrapText="1"/>
    </xf>
    <xf numFmtId="41" fontId="31" fillId="0" borderId="3" xfId="0" applyNumberFormat="1" applyFont="1" applyBorder="1" applyAlignment="1">
      <alignment vertical="center"/>
    </xf>
    <xf numFmtId="10" fontId="53" fillId="0" borderId="3" xfId="0" applyNumberFormat="1" applyFont="1" applyFill="1" applyBorder="1" applyAlignment="1">
      <alignment horizontal="right" vertical="center"/>
    </xf>
    <xf numFmtId="0" fontId="31" fillId="0" borderId="3" xfId="0" applyFont="1" applyBorder="1">
      <alignment vertical="center"/>
    </xf>
    <xf numFmtId="0" fontId="31" fillId="0" borderId="4" xfId="0" applyFont="1" applyBorder="1">
      <alignment vertical="center"/>
    </xf>
    <xf numFmtId="180" fontId="57" fillId="0" borderId="0" xfId="0" applyNumberFormat="1" applyFont="1" applyFill="1" applyBorder="1" applyAlignment="1">
      <alignment vertical="center"/>
    </xf>
    <xf numFmtId="184" fontId="31" fillId="0" borderId="0" xfId="0" applyNumberFormat="1" applyFont="1" applyFill="1" applyBorder="1" applyAlignment="1" applyProtection="1">
      <alignment horizontal="left" vertical="center"/>
    </xf>
    <xf numFmtId="184" fontId="31" fillId="0" borderId="9" xfId="0" applyNumberFormat="1" applyFont="1" applyFill="1" applyBorder="1" applyAlignment="1" applyProtection="1">
      <alignment horizontal="left" vertical="center"/>
    </xf>
    <xf numFmtId="184" fontId="61" fillId="0" borderId="3" xfId="0" applyNumberFormat="1" applyFont="1" applyFill="1" applyBorder="1" applyAlignment="1" applyProtection="1">
      <alignment horizontal="left" vertical="center"/>
    </xf>
    <xf numFmtId="186" fontId="39" fillId="0" borderId="3" xfId="0" applyNumberFormat="1" applyFont="1" applyFill="1" applyBorder="1" applyAlignment="1">
      <alignment horizontal="left"/>
    </xf>
    <xf numFmtId="186" fontId="39" fillId="0" borderId="3" xfId="0" applyNumberFormat="1" applyFont="1" applyFill="1" applyBorder="1" applyAlignment="1">
      <alignment vertical="center"/>
    </xf>
    <xf numFmtId="0" fontId="39" fillId="0" borderId="3" xfId="0" applyFont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186" fontId="31" fillId="0" borderId="3" xfId="0" applyNumberFormat="1" applyFont="1" applyFill="1" applyBorder="1" applyAlignment="1" applyProtection="1">
      <alignment horizontal="left" vertical="center"/>
    </xf>
    <xf numFmtId="41" fontId="39" fillId="0" borderId="3" xfId="0" applyNumberFormat="1" applyFont="1" applyFill="1" applyBorder="1" applyAlignment="1">
      <alignment vertical="center"/>
    </xf>
    <xf numFmtId="188" fontId="57" fillId="0" borderId="3" xfId="0" applyNumberFormat="1" applyFont="1" applyFill="1" applyBorder="1" applyAlignment="1">
      <alignment horizontal="left" vertical="center"/>
    </xf>
    <xf numFmtId="0" fontId="31" fillId="0" borderId="3" xfId="0" applyFont="1" applyBorder="1" applyAlignment="1">
      <alignment vertical="center" wrapText="1"/>
    </xf>
    <xf numFmtId="180" fontId="0" fillId="0" borderId="0" xfId="0" applyNumberFormat="1" applyFill="1" applyAlignment="1">
      <alignment horizontal="right" vertical="center"/>
    </xf>
    <xf numFmtId="0" fontId="45" fillId="0" borderId="0" xfId="0" applyFont="1" applyFill="1" applyAlignment="1">
      <alignment horizontal="center" vertical="center"/>
    </xf>
    <xf numFmtId="180" fontId="45" fillId="0" borderId="0" xfId="0" applyNumberFormat="1" applyFont="1" applyFill="1" applyAlignment="1">
      <alignment horizontal="right" vertical="center"/>
    </xf>
    <xf numFmtId="180" fontId="45" fillId="0" borderId="0" xfId="0" applyNumberFormat="1" applyFont="1" applyFill="1" applyAlignment="1">
      <alignment horizontal="right" vertical="center"/>
    </xf>
    <xf numFmtId="0" fontId="45" fillId="0" borderId="0" xfId="0" applyFont="1" applyFill="1" applyAlignment="1">
      <alignment horizontal="right" vertical="center"/>
    </xf>
    <xf numFmtId="0" fontId="59" fillId="0" borderId="0" xfId="0" applyFont="1" applyFill="1" applyBorder="1" applyAlignment="1">
      <alignment horizontal="left" vertical="center"/>
    </xf>
    <xf numFmtId="180" fontId="60" fillId="0" borderId="0" xfId="0" applyNumberFormat="1" applyFont="1" applyFill="1" applyBorder="1" applyAlignment="1">
      <alignment horizontal="right" vertical="center"/>
    </xf>
    <xf numFmtId="180" fontId="60" fillId="0" borderId="0" xfId="0" applyNumberFormat="1" applyFont="1" applyFill="1" applyBorder="1" applyAlignment="1">
      <alignment horizontal="right" vertical="center"/>
    </xf>
    <xf numFmtId="0" fontId="0" fillId="0" borderId="11" xfId="0" applyFont="1" applyFill="1" applyBorder="1" applyAlignment="1">
      <alignment horizontal="right" vertical="center"/>
    </xf>
    <xf numFmtId="180" fontId="39" fillId="0" borderId="3" xfId="0" applyNumberFormat="1" applyFont="1" applyFill="1" applyBorder="1" applyAlignment="1">
      <alignment horizontal="center" vertical="center" wrapText="1"/>
    </xf>
    <xf numFmtId="180" fontId="39" fillId="0" borderId="3" xfId="0" applyNumberFormat="1" applyFont="1" applyFill="1" applyBorder="1" applyAlignment="1">
      <alignment horizontal="right" vertical="center" wrapText="1"/>
    </xf>
    <xf numFmtId="180" fontId="31" fillId="0" borderId="3" xfId="0" applyNumberFormat="1" applyFont="1" applyFill="1" applyBorder="1" applyAlignment="1">
      <alignment horizontal="right" vertical="center" wrapText="1"/>
    </xf>
    <xf numFmtId="180" fontId="31" fillId="0" borderId="3" xfId="0" applyNumberFormat="1" applyFont="1" applyFill="1" applyBorder="1" applyAlignment="1" applyProtection="1">
      <alignment horizontal="right" vertical="center" wrapText="1"/>
    </xf>
    <xf numFmtId="0" fontId="31" fillId="0" borderId="3" xfId="0" applyFont="1" applyFill="1" applyBorder="1" applyAlignment="1">
      <alignment horizontal="left" vertical="center" wrapText="1"/>
    </xf>
    <xf numFmtId="189" fontId="50" fillId="0" borderId="0" xfId="0" applyNumberFormat="1" applyFont="1" applyFill="1" applyBorder="1" applyAlignment="1">
      <alignment horizontal="right" vertical="center" wrapText="1"/>
    </xf>
    <xf numFmtId="189" fontId="31" fillId="0" borderId="0" xfId="0" applyNumberFormat="1" applyFont="1" applyFill="1" applyBorder="1" applyAlignment="1" applyProtection="1">
      <alignment horizontal="right" vertical="center" wrapText="1"/>
    </xf>
    <xf numFmtId="0" fontId="62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4" fillId="0" borderId="0" xfId="28355" applyFont="1" applyFill="1" applyAlignment="1">
      <alignment horizontal="center" vertical="center"/>
    </xf>
    <xf numFmtId="0" fontId="64" fillId="0" borderId="0" xfId="0" applyFont="1" applyFill="1">
      <alignment vertical="center"/>
    </xf>
    <xf numFmtId="0" fontId="65" fillId="0" borderId="0" xfId="0" applyFont="1">
      <alignment vertical="center"/>
    </xf>
    <xf numFmtId="0" fontId="66" fillId="0" borderId="0" xfId="28355" applyFont="1" applyFill="1" applyAlignment="1">
      <alignment horizontal="center" vertical="center"/>
    </xf>
    <xf numFmtId="0" fontId="66" fillId="0" borderId="0" xfId="0" applyFont="1" applyFill="1">
      <alignment vertical="center"/>
    </xf>
    <xf numFmtId="0" fontId="14" fillId="0" borderId="0" xfId="0" applyFont="1" applyAlignment="1">
      <alignment horizontal="left" vertical="center"/>
    </xf>
    <xf numFmtId="0" fontId="67" fillId="0" borderId="0" xfId="0" applyFont="1" applyAlignment="1">
      <alignment horizontal="center" vertical="center"/>
    </xf>
    <xf numFmtId="0" fontId="68" fillId="0" borderId="0" xfId="0" applyFont="1" applyAlignment="1">
      <alignment horizontal="justify" vertical="center"/>
    </xf>
    <xf numFmtId="0" fontId="69" fillId="0" borderId="0" xfId="0" applyFont="1" applyAlignment="1">
      <alignment horizontal="justify" vertical="center"/>
    </xf>
    <xf numFmtId="0" fontId="70" fillId="0" borderId="0" xfId="0" applyFont="1" applyAlignment="1">
      <alignment horizontal="center" vertical="center"/>
    </xf>
    <xf numFmtId="57" fontId="64" fillId="0" borderId="0" xfId="0" applyNumberFormat="1" applyFont="1" applyAlignment="1">
      <alignment horizontal="center" vertical="center"/>
    </xf>
    <xf numFmtId="0" fontId="71" fillId="0" borderId="0" xfId="0" applyFont="1">
      <alignment vertical="center"/>
    </xf>
    <xf numFmtId="57" fontId="72" fillId="0" borderId="0" xfId="0" applyNumberFormat="1" applyFont="1" applyAlignment="1">
      <alignment horizontal="center" vertical="center"/>
    </xf>
  </cellXfs>
  <cellStyles count="336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链接单元格 2 3 6 2" xfId="49"/>
    <cellStyle name="常规 3 4 4 3 2" xfId="50"/>
    <cellStyle name="20% - 强调文字颜色 5 3 2 2 4 3" xfId="51"/>
    <cellStyle name="常规 30 2 7" xfId="52"/>
    <cellStyle name="常规 25 2 7" xfId="53"/>
    <cellStyle name="常规 38 4 2 3" xfId="54"/>
    <cellStyle name="常规 7 39 2 3" xfId="55"/>
    <cellStyle name="常规 7 44 2 3" xfId="56"/>
    <cellStyle name="20% - 强调文字颜色 2 3 6" xfId="57"/>
    <cellStyle name="好 4 2 3 2 2 2" xfId="58"/>
    <cellStyle name="常规 3 3 4 2 4" xfId="59"/>
    <cellStyle name="20% - 强调文字颜色 6 2 7 2 2" xfId="60"/>
    <cellStyle name="好 3 2 2 2 2 4" xfId="61"/>
    <cellStyle name="常规 12 3 2 2 2" xfId="62"/>
    <cellStyle name="20% - 强调文字颜色 6 3 2 2 3 3" xfId="63"/>
    <cellStyle name="常规 21 36 2 2" xfId="64"/>
    <cellStyle name="常规 21 41 2 2" xfId="65"/>
    <cellStyle name="40% - 强调文字颜色 5 2 5 3 2" xfId="66"/>
    <cellStyle name="常规 13 62" xfId="67"/>
    <cellStyle name="常规 13 57" xfId="68"/>
    <cellStyle name="40% - 强调文字颜色 4 2 3 3 3 2" xfId="69"/>
    <cellStyle name="20% - 强调文字颜色 3 2 3 3" xfId="70"/>
    <cellStyle name="60% - 强调文字颜色 4 3 2 4 2" xfId="71"/>
    <cellStyle name="链接单元格 3 6 2 2" xfId="72"/>
    <cellStyle name="40% - 强调文字颜色 3 2 6 2 2 2" xfId="73"/>
    <cellStyle name="40% - 强调文字颜色 2 2 3 2 2" xfId="74"/>
    <cellStyle name="20% - 强调文字颜色 1 2 3 3 2 2" xfId="75"/>
    <cellStyle name="常规 7 3 2 2 4" xfId="76"/>
    <cellStyle name="20% - 强调文字颜色 4 2 4 3" xfId="77"/>
    <cellStyle name="40% - 强调文字颜色 3 3 3 2" xfId="78"/>
    <cellStyle name="20% - 强调文字颜色 1 2 2 2 6" xfId="79"/>
    <cellStyle name="标题 2 3 2 2 4 2 2 2" xfId="80"/>
    <cellStyle name="常规 10 25 2" xfId="81"/>
    <cellStyle name="常规 10 30 2" xfId="82"/>
    <cellStyle name="常规 7 20 16 2 4" xfId="83"/>
    <cellStyle name="常规 7 20 21 2 4" xfId="84"/>
    <cellStyle name="标题 1 3 2 5" xfId="85"/>
    <cellStyle name="20% - 强调文字颜色 1 3 4 3 2" xfId="86"/>
    <cellStyle name="强调文字颜色 2 2 2 2 4 3 2" xfId="87"/>
    <cellStyle name="20% - 强调文字颜色 1 2 6 2 2" xfId="88"/>
    <cellStyle name="常规 26 2 5 3" xfId="89"/>
    <cellStyle name="常规 31 2 5 3" xfId="90"/>
    <cellStyle name="注释 2 3 2 5" xfId="91"/>
    <cellStyle name="常规 7 2 2 29" xfId="92"/>
    <cellStyle name="常规 7 2 2 34" xfId="93"/>
    <cellStyle name="20% - 强调文字颜色 1 3 6 3" xfId="94"/>
    <cellStyle name="常规 8 2 2 14 3 2" xfId="95"/>
    <cellStyle name="60% - 强调文字颜色 6 2 3 3 3" xfId="96"/>
    <cellStyle name="20% - 强调文字颜色 3 2 2 2 4" xfId="97"/>
    <cellStyle name="解释性文本 2 3 2 4" xfId="98"/>
    <cellStyle name="20% - 强调文字颜色 2 2 3 2 2 2" xfId="99"/>
    <cellStyle name="常规 7 20 9 2 2 2" xfId="100"/>
    <cellStyle name="常规 7 2 2 3 4 2" xfId="101"/>
    <cellStyle name="20% - 强调文字颜色 3 2 5 3 2" xfId="102"/>
    <cellStyle name="标题 6 3 2 2" xfId="103"/>
    <cellStyle name="常规 7 20 2 35 5" xfId="104"/>
    <cellStyle name="常规 7 20 2 40 5" xfId="105"/>
    <cellStyle name="20% - 强调文字颜色 2 2 7 2 2" xfId="106"/>
    <cellStyle name="60% - 强调文字颜色 2 3" xfId="107"/>
    <cellStyle name="注释 3 4 3 4 2" xfId="108"/>
    <cellStyle name="常规 3 45 2 2 2" xfId="109"/>
    <cellStyle name="常规 3 50 2 2 2" xfId="110"/>
    <cellStyle name="40% - 强调文字颜色 6 3 3 6 2" xfId="111"/>
    <cellStyle name="60% - 强调文字颜色 4 3 3 4 2 2" xfId="112"/>
    <cellStyle name="20% - 强调文字颜色 1 3 2 3 3 2" xfId="113"/>
    <cellStyle name="检查单元格 2 2 2 4 2 2" xfId="114"/>
    <cellStyle name="强调文字颜色 6 3 7 2" xfId="115"/>
    <cellStyle name="常规 31 21" xfId="116"/>
    <cellStyle name="常规 31 16" xfId="117"/>
    <cellStyle name="常规 26 21" xfId="118"/>
    <cellStyle name="常规 26 16" xfId="119"/>
    <cellStyle name="20% - 强调文字颜色 2 3 2 2 5" xfId="120"/>
    <cellStyle name="检查单元格 3 2 2 3 4" xfId="121"/>
    <cellStyle name="常规_2007.12（送人大） 3 2 2" xfId="122"/>
    <cellStyle name="40% - 强调文字颜色 2 2 4 2 2" xfId="123"/>
    <cellStyle name="标题 4 2 2 4" xfId="124"/>
    <cellStyle name="20% - 强调文字颜色 1 2 3 4 2 2" xfId="125"/>
    <cellStyle name="20% - 强调文字颜色 4 3 4 3" xfId="126"/>
    <cellStyle name="20% - 强调文字颜色 4 3 2 2 3" xfId="127"/>
    <cellStyle name="20% - 强调文字颜色 1 3 2 2 2 2 2" xfId="128"/>
    <cellStyle name="标题 4 2 2 2 3 3" xfId="129"/>
    <cellStyle name="常规 10 48 2" xfId="130"/>
    <cellStyle name="常规 10 53 2" xfId="131"/>
    <cellStyle name="常规 23 16 3" xfId="132"/>
    <cellStyle name="常规 23 21 3" xfId="133"/>
    <cellStyle name="常规 7 20 2 4 3 2" xfId="134"/>
    <cellStyle name="常规 31 13" xfId="135"/>
    <cellStyle name="常规 26 13" xfId="136"/>
    <cellStyle name="常规 10 3 6 2" xfId="137"/>
    <cellStyle name="强调文字颜色 1 3 2 3 4 2" xfId="138"/>
    <cellStyle name="40% - 强调文字颜色 3 3 7 2 2" xfId="139"/>
    <cellStyle name="20% - 强调文字颜色 2 3 2 2 2" xfId="140"/>
    <cellStyle name="强调文字颜色 2 2 3 2 2 2 2" xfId="141"/>
    <cellStyle name="常规 31 14" xfId="142"/>
    <cellStyle name="常规 26 14" xfId="143"/>
    <cellStyle name="60% - 强调文字颜色 5 3 3 3 2" xfId="144"/>
    <cellStyle name="强调文字颜色 3 2 2 9" xfId="145"/>
    <cellStyle name="20% - 强调文字颜色 2 3 2 2 3" xfId="146"/>
    <cellStyle name="检查单元格 3 2 2 3 2" xfId="147"/>
    <cellStyle name="60% - 强调文字颜色 6 2 3 6" xfId="148"/>
    <cellStyle name="常规 25 2 7 2" xfId="149"/>
    <cellStyle name="常规 30 2 7 2" xfId="150"/>
    <cellStyle name="20% - 强调文字颜色 5 3 2 2 4 3 2" xfId="151"/>
    <cellStyle name="常规 26 15" xfId="152"/>
    <cellStyle name="常规 26 20" xfId="153"/>
    <cellStyle name="常规 31 15" xfId="154"/>
    <cellStyle name="常规 31 20" xfId="155"/>
    <cellStyle name="常规 7 2 2 2 2 8 3" xfId="156"/>
    <cellStyle name="常规 30 2 5 2 2" xfId="157"/>
    <cellStyle name="常规 25 2 5 2 2" xfId="158"/>
    <cellStyle name="60% - 强调文字颜色 5 3 3 3 3" xfId="159"/>
    <cellStyle name="20% - 强调文字颜色 2 3 2 2 4" xfId="160"/>
    <cellStyle name="检查单元格 3 2 2 3 3" xfId="161"/>
    <cellStyle name="40% - 强调文字颜色 3 3 2 2 5 2 2" xfId="162"/>
    <cellStyle name="适中 2 6 2" xfId="163"/>
    <cellStyle name="标题 2 2 8 2" xfId="164"/>
    <cellStyle name="常规 36 3 3 2" xfId="165"/>
    <cellStyle name="常规 41 3 3 2" xfId="166"/>
    <cellStyle name="20% - 强调文字颜色 2 3 3 3 3 2" xfId="167"/>
    <cellStyle name="输出 3 2 2 4 3 2" xfId="168"/>
    <cellStyle name="40% - 强调文字颜色 3 2 2 2 5" xfId="169"/>
    <cellStyle name="20% - 强调文字颜色 3 2 2 4 3 2" xfId="170"/>
    <cellStyle name="常规 7 20 15 2 3" xfId="171"/>
    <cellStyle name="常规 7 20 20 2 3" xfId="172"/>
    <cellStyle name="好 3 3 2 2 3 2" xfId="173"/>
    <cellStyle name="常规 4 3 4 3 2" xfId="174"/>
    <cellStyle name="40% - 强调文字颜色 6 2 2 2 3 2" xfId="175"/>
    <cellStyle name="常规 7 58 2 2" xfId="176"/>
    <cellStyle name="常规 7 63 2 2" xfId="177"/>
    <cellStyle name="标题 1 2 2 4" xfId="178"/>
    <cellStyle name="标题 2 3 2 2 4 2 2" xfId="179"/>
    <cellStyle name="常规 10 25" xfId="180"/>
    <cellStyle name="常规 10 30" xfId="181"/>
    <cellStyle name="20% - 强调文字颜色 1 3 4 3" xfId="182"/>
    <cellStyle name="强调文字颜色 2 2 2 2 4 3" xfId="183"/>
    <cellStyle name="差 2 2 7" xfId="184"/>
    <cellStyle name="链接单元格 3 4 3" xfId="185"/>
    <cellStyle name="40% - 强调文字颜色 1 3 2 5 3" xfId="186"/>
    <cellStyle name="常规 7 2 2 2 2 18 3 2" xfId="187"/>
    <cellStyle name="常规 7 2 2 2 2 23 3 2" xfId="188"/>
    <cellStyle name="20% - 强调文字颜色 2 2 2 2 2 2 2 2" xfId="189"/>
    <cellStyle name="标题 5 3 4" xfId="190"/>
    <cellStyle name="常规 7 20 37 2 2" xfId="191"/>
    <cellStyle name="常规 7 20 42 2 2" xfId="192"/>
    <cellStyle name="强调文字颜色 4 2 6 4 2" xfId="193"/>
    <cellStyle name="注释 2 19 2 3" xfId="194"/>
    <cellStyle name="注释 2 24 2 3" xfId="195"/>
    <cellStyle name="20% - 强调文字颜色 2 2 3 2 3 2" xfId="196"/>
    <cellStyle name="解释性文本 2 2 5 3" xfId="197"/>
    <cellStyle name="输出 2 3 4 5" xfId="198"/>
    <cellStyle name="常规 2 2 2 5" xfId="199"/>
    <cellStyle name="40% - 强调文字颜色 4 2 3 3" xfId="200"/>
    <cellStyle name="标题 2 2 2 6" xfId="201"/>
    <cellStyle name="20% - 强调文字颜色 2 2 2 4 2 2" xfId="202"/>
    <cellStyle name="检查单元格 3 3" xfId="203"/>
    <cellStyle name="20% - 强调文字颜色 2 2 3 5 2" xfId="204"/>
    <cellStyle name="强调文字颜色 5 3 2 3 2 3" xfId="205"/>
    <cellStyle name="20% - 强调文字颜色 6 3 5" xfId="206"/>
    <cellStyle name="常规 7 48 2 2" xfId="207"/>
    <cellStyle name="常规 7 53 2 2" xfId="208"/>
    <cellStyle name="标题 2 2 7" xfId="209"/>
    <cellStyle name="常规 36 3 2" xfId="210"/>
    <cellStyle name="常规 41 3 2" xfId="211"/>
    <cellStyle name="强调文字颜色 4 2 3 3 5" xfId="212"/>
    <cellStyle name="40% - 强调文字颜色 6 3 2 2 3 3" xfId="213"/>
    <cellStyle name="20% - 强调文字颜色 2 3 3 3 2" xfId="214"/>
    <cellStyle name="常规 11 7 2 2" xfId="215"/>
    <cellStyle name="常规 7 2 2 29 2 3 2" xfId="216"/>
    <cellStyle name="常规 7 2 2 34 2 3 2" xfId="217"/>
    <cellStyle name="差 2 3 2" xfId="218"/>
    <cellStyle name="20% - 强调文字颜色 1 2 5 2 2" xfId="219"/>
    <cellStyle name="20% - 强调文字颜色 1 2 6 3" xfId="220"/>
    <cellStyle name="常规 8 2 2 13 3 2" xfId="221"/>
    <cellStyle name="常规 3 13 4" xfId="222"/>
    <cellStyle name="标题 1 2 7 2" xfId="223"/>
    <cellStyle name="常规 35 3 2 2" xfId="224"/>
    <cellStyle name="常规 40 3 2 2" xfId="225"/>
    <cellStyle name="20% - 强调文字颜色 2 3 2 3 2 2" xfId="226"/>
    <cellStyle name="20% - 强调文字颜色 4 2 2 6" xfId="227"/>
    <cellStyle name="20% - 强调文字颜色 3 2 2 5 2" xfId="228"/>
    <cellStyle name="常规 3 4 2 2 2 2 2 2" xfId="229"/>
    <cellStyle name="20% - 强调文字颜色 3 3 8" xfId="230"/>
    <cellStyle name="20% - 强调文字颜色 1 2 2 2 3 3" xfId="231"/>
    <cellStyle name="汇总 3 2 2 7 2" xfId="232"/>
    <cellStyle name="注释 2 19 2 2" xfId="233"/>
    <cellStyle name="注释 2 24 2 2" xfId="234"/>
    <cellStyle name="常规 13 54 2 3" xfId="235"/>
    <cellStyle name="常规 13 49 2 3" xfId="236"/>
    <cellStyle name="标题 5 3 3" xfId="237"/>
    <cellStyle name="20% - 强调文字颜色 2 2 4 3 2" xfId="238"/>
    <cellStyle name="解释性文本 2 2 5 2" xfId="239"/>
    <cellStyle name="输出 2 3 4 4" xfId="240"/>
    <cellStyle name="常规 2 2 2 4" xfId="241"/>
    <cellStyle name="40% - 强调文字颜色 4 2 3 2" xfId="242"/>
    <cellStyle name="适中 2 2 2 3 2 2 2" xfId="243"/>
    <cellStyle name="常规 2 2 2 2 2 5 2 5" xfId="244"/>
    <cellStyle name="差 2 5 3 2" xfId="245"/>
    <cellStyle name="40% - 强调文字颜色 1 3 3 2 2 2 2" xfId="246"/>
    <cellStyle name="常规 8 2 2 2 2 4 2" xfId="247"/>
    <cellStyle name="常规 47 2 3" xfId="248"/>
    <cellStyle name="常规 8 4 45 3" xfId="249"/>
    <cellStyle name="强调文字颜色 1 2 3 5 4" xfId="250"/>
    <cellStyle name="常规 2 6 8" xfId="251"/>
    <cellStyle name="40% - 强调文字颜色 4 3 5 3 2" xfId="252"/>
    <cellStyle name="60% - 强调文字颜色 4 2 3 3 3" xfId="253"/>
    <cellStyle name="20% - 强调文字颜色 1 2 2 2 4" xfId="254"/>
    <cellStyle name="常规 24 23 2 2" xfId="255"/>
    <cellStyle name="常规 24 18 2 2" xfId="256"/>
    <cellStyle name="常规 47 2 4" xfId="257"/>
    <cellStyle name="20% - 强调文字颜色 6 2 2 2 6 2" xfId="258"/>
    <cellStyle name="20% - 强调文字颜色 1 2 2 2 5" xfId="259"/>
    <cellStyle name="解释性文本 2 2 5 4" xfId="260"/>
    <cellStyle name="千位分隔 2 2 4 2" xfId="261"/>
    <cellStyle name="常规 2 2 2 6" xfId="262"/>
    <cellStyle name="40% - 强调文字颜色 4 2 3 4" xfId="263"/>
    <cellStyle name="20% - 强调文字颜色 1 2 3 3 2 2 2" xfId="264"/>
    <cellStyle name="20% - 强调文字颜色 4 2 4 3 2" xfId="265"/>
    <cellStyle name="常规 7 8 4 2" xfId="266"/>
    <cellStyle name="解释性文本 2 2 5 5" xfId="267"/>
    <cellStyle name="千位分隔 2 2 4 3" xfId="268"/>
    <cellStyle name="常规 2 2 2 7" xfId="269"/>
    <cellStyle name="40% - 强调文字颜色 4 2 3 5" xfId="270"/>
    <cellStyle name="60% - 强调文字颜色 4 2 3 3 2 2" xfId="271"/>
    <cellStyle name="20% - 强调文字颜色 1 2 2 2 3 2" xfId="272"/>
    <cellStyle name="常规 24 8 3" xfId="273"/>
    <cellStyle name="常规 2 7 2 2 2 2 2 2 2 2" xfId="274"/>
    <cellStyle name="常规 13 54 2 2" xfId="275"/>
    <cellStyle name="常规 13 49 2 2" xfId="276"/>
    <cellStyle name="标题 5 3 2" xfId="277"/>
    <cellStyle name="40% - 强调文字颜色 3 3 3 3" xfId="278"/>
    <cellStyle name="常规 7 2 2 2 2 15 4 2" xfId="279"/>
    <cellStyle name="常规 7 2 2 2 2 20 4 2" xfId="280"/>
    <cellStyle name="20% - 强调文字颜色 2 2 2 2 2 2 2" xfId="281"/>
    <cellStyle name="常规 7 2 4 35 2 4" xfId="282"/>
    <cellStyle name="常规 7 2 4 40 2 4" xfId="283"/>
    <cellStyle name="千位分隔 2 2 4 4" xfId="284"/>
    <cellStyle name="常规 2 2 2 8" xfId="285"/>
    <cellStyle name="标题 1 2 3 5 2 2" xfId="286"/>
    <cellStyle name="40% - 强调文字颜色 4 2 3 6" xfId="287"/>
    <cellStyle name="强调文字颜色 6 3 3 7 2" xfId="288"/>
    <cellStyle name="20% - 强调文字颜色 1 3 3 4 2 2 2" xfId="289"/>
    <cellStyle name="40% - 强调文字颜色 3 3 3 4" xfId="290"/>
    <cellStyle name="标题 3 2 3 2 3" xfId="291"/>
    <cellStyle name="常规 7 2 28 2 3" xfId="292"/>
    <cellStyle name="常规 7 2 33 2 3" xfId="293"/>
    <cellStyle name="标题 5 8" xfId="294"/>
    <cellStyle name="20% - 强调文字颜色 2 2 2 2 5 2" xfId="295"/>
    <cellStyle name="适中 2 6 3" xfId="296"/>
    <cellStyle name="常规 7 2 4 13 2 2 2" xfId="297"/>
    <cellStyle name="常规 2 2 2 9" xfId="298"/>
    <cellStyle name="40% - 强调文字颜色 3 3 3 5" xfId="299"/>
    <cellStyle name="常规 7 2 2 2 38 3 2" xfId="300"/>
    <cellStyle name="常规 7 2 2 2 43 3 2" xfId="301"/>
    <cellStyle name="常规 13 14 2 2" xfId="302"/>
    <cellStyle name="40% - 强调文字颜色 4 3 7" xfId="303"/>
    <cellStyle name="强调文字颜色 2 2 4 2 2" xfId="304"/>
    <cellStyle name="常规 3 2 3 5 2 2 2 2" xfId="305"/>
    <cellStyle name="20% - 强调文字颜色 3 3 2" xfId="306"/>
    <cellStyle name="60% - 强调文字颜色 1 2 2 4 3" xfId="307"/>
    <cellStyle name="标题 1 2 7 2 2" xfId="308"/>
    <cellStyle name="常规 35 3 2 2 2" xfId="309"/>
    <cellStyle name="常规 40 3 2 2 2" xfId="310"/>
    <cellStyle name="20% - 强调文字颜色 2 3 2 3 2 2 2" xfId="311"/>
    <cellStyle name="20% - 强调文字颜色 4 2 2 6 2" xfId="312"/>
    <cellStyle name="常规 37 35 3" xfId="313"/>
    <cellStyle name="常规 37 40 3" xfId="314"/>
    <cellStyle name="20% - 强调文字颜色 3 2 2 5 2 2" xfId="315"/>
    <cellStyle name="计算 3 3 7" xfId="316"/>
    <cellStyle name="20% - 强调文字颜色 3 3 8 2" xfId="317"/>
    <cellStyle name="千位分隔[0] 3 2 3 3" xfId="318"/>
    <cellStyle name="适中 2 6 4" xfId="319"/>
    <cellStyle name="20% - 强调文字颜色 1 2" xfId="320"/>
    <cellStyle name="40% - 强调文字颜色 2 2 7 2" xfId="321"/>
    <cellStyle name="常规 7 2 4 18 2 4" xfId="322"/>
    <cellStyle name="常规 7 2 4 23 2 4" xfId="323"/>
    <cellStyle name="20% - 强调文字颜色 1 2 2 2" xfId="324"/>
    <cellStyle name="20% - 强调文字颜色 1 3 2 2 5 2" xfId="325"/>
    <cellStyle name="检查单元格 2 2 2 3 4 2" xfId="326"/>
    <cellStyle name="20% - 强调文字颜色 2 3 2 2 6" xfId="327"/>
    <cellStyle name="检查单元格 3 2 2 3 5" xfId="328"/>
    <cellStyle name="20% - 强调文字颜色 1 2 2 2 2 2 2 2" xfId="329"/>
    <cellStyle name="20% - 强调文字颜色 1 2 2 2 2 2 2" xfId="330"/>
    <cellStyle name="常规 27 3 6" xfId="331"/>
    <cellStyle name="常规 32 3 6" xfId="332"/>
    <cellStyle name="汇总 3 2 5 2 4" xfId="333"/>
    <cellStyle name="20% - 强调文字颜色 1 2 2 2 2 3 2" xfId="334"/>
    <cellStyle name="20% - 强调文字颜色 2 2 4 2 2 2" xfId="335"/>
    <cellStyle name="常规 24 7 3" xfId="336"/>
    <cellStyle name="20% - 强调文字颜色 1 2 2 2 2 2" xfId="337"/>
    <cellStyle name="常规 7 2 2 47 2 4" xfId="338"/>
    <cellStyle name="常规 7 2 2 52 2 4" xfId="339"/>
    <cellStyle name="20% - 强调文字颜色 1 2 2 2 2 3" xfId="340"/>
    <cellStyle name="汇总 3 2 2 6 2" xfId="341"/>
    <cellStyle name="20% - 强调文字颜色 2 2 4 2 2" xfId="342"/>
    <cellStyle name="20% - 强调文字颜色 1 2 2 2 3 2 2 2" xfId="343"/>
    <cellStyle name="常规 33 3 6 2" xfId="344"/>
    <cellStyle name="解释性文本 3 2 9" xfId="345"/>
    <cellStyle name="20% - 强调文字颜色 4 2 2" xfId="346"/>
    <cellStyle name="60% - 强调文字颜色 1 2 3 3 3" xfId="347"/>
    <cellStyle name="40% - 强调文字颜色 5 2 7" xfId="348"/>
    <cellStyle name="标题 5 3 2 2 2" xfId="349"/>
    <cellStyle name="40% - 强调文字颜色 2 2 7" xfId="350"/>
    <cellStyle name="20% - 强调文字颜色 1 2 2" xfId="351"/>
    <cellStyle name="20% - 强调文字颜色 1 3 2 2 5" xfId="352"/>
    <cellStyle name="检查单元格 2 2 2 3 4" xfId="353"/>
    <cellStyle name="40% - 强调文字颜色 2 2 7 2 2" xfId="354"/>
    <cellStyle name="常规 7 2 4 9" xfId="355"/>
    <cellStyle name="20% - 强调文字颜色 1 2 2 2 2" xfId="356"/>
    <cellStyle name="20% - 强调文字颜色 1 3 2 2 5 2 2" xfId="357"/>
    <cellStyle name="标题 4 2 3 3 3" xfId="358"/>
    <cellStyle name="常规 8 2 2 10 3 2" xfId="359"/>
    <cellStyle name="40% - 强调文字颜色 5 3 2 5" xfId="360"/>
    <cellStyle name="20% - 强调文字颜色 2 3 2 2 6 2" xfId="361"/>
    <cellStyle name="常规 7 2 47 2 4" xfId="362"/>
    <cellStyle name="常规 7 2 52 2 4" xfId="363"/>
    <cellStyle name="常规 7 20 2 47" xfId="364"/>
    <cellStyle name="60% - 强调文字颜色 4 2 3 3 2" xfId="365"/>
    <cellStyle name="20% - 强调文字颜色 1 2 2 2 3" xfId="366"/>
    <cellStyle name="注释 2 2 5 4 2 2" xfId="367"/>
    <cellStyle name="常规 7 20 8 2" xfId="368"/>
    <cellStyle name="20% - 强调文字颜色 3 3 2 5 3 2" xfId="369"/>
    <cellStyle name="常规 31 22 3" xfId="370"/>
    <cellStyle name="常规 31 17 3" xfId="371"/>
    <cellStyle name="常规 26 22 3" xfId="372"/>
    <cellStyle name="常规 26 17 3" xfId="373"/>
    <cellStyle name="20% - 强调文字颜色 5 2 2 7 2" xfId="374"/>
    <cellStyle name="标题 5 3" xfId="375"/>
    <cellStyle name="20% - 强调文字颜色 1 2 2 2 3 2 2" xfId="376"/>
    <cellStyle name="常规 28 3 6" xfId="377"/>
    <cellStyle name="常规 33 3 6" xfId="378"/>
    <cellStyle name="常规 13 54 2 2 2" xfId="379"/>
    <cellStyle name="常规 13 49 2 2 2" xfId="380"/>
    <cellStyle name="20% - 强调文字颜色 4 2" xfId="381"/>
    <cellStyle name="标题 5 3 2 2" xfId="382"/>
    <cellStyle name="常规 7 2 4 13 3" xfId="383"/>
    <cellStyle name="常规 14 2 2 7" xfId="384"/>
    <cellStyle name="20% - 强调文字颜色 1 2 2 2 3 3 2" xfId="385"/>
    <cellStyle name="20% - 强调文字颜色 1 2 2 2 4 2" xfId="386"/>
    <cellStyle name="常规 24 9 3" xfId="387"/>
    <cellStyle name="20% - 强调文字颜色 3 3 2 2 2 3" xfId="388"/>
    <cellStyle name="检查单元格 3 2 2 8" xfId="389"/>
    <cellStyle name="20% - 强调文字颜色 1 2 2 2 4 2 2" xfId="390"/>
    <cellStyle name="常规 34 3 6" xfId="391"/>
    <cellStyle name="20% - 强调文字颜色 3 3 2 2 2 3 2" xfId="392"/>
    <cellStyle name="20% - 强调文字颜色 1 2 2 2 4 2 2 2" xfId="393"/>
    <cellStyle name="常规 34 3 6 2" xfId="394"/>
    <cellStyle name="20% - 强调文字颜色 1 2 2 2 4 3" xfId="395"/>
    <cellStyle name="20% - 强调文字颜色 3 3 2 2 3 3" xfId="396"/>
    <cellStyle name="20% - 强调文字颜色 1 2 2 2 4 3 2" xfId="397"/>
    <cellStyle name="标题 1 3 2 4 2" xfId="398"/>
    <cellStyle name="40% - 强调文字颜色 2 2 8" xfId="399"/>
    <cellStyle name="常规 7 59 2 2 2" xfId="400"/>
    <cellStyle name="常规 7 64 2 2 2" xfId="401"/>
    <cellStyle name="20% - 强调文字颜色 1 2 3" xfId="402"/>
    <cellStyle name="20% - 强调文字颜色 1 2 2 2 5 2" xfId="403"/>
    <cellStyle name="标题 5 5 2" xfId="404"/>
    <cellStyle name="20% - 强调文字颜色 1 3 2 2 6" xfId="405"/>
    <cellStyle name="检查单元格 2 2 2 3 5" xfId="406"/>
    <cellStyle name="标题 1 3 2 4 2 2" xfId="407"/>
    <cellStyle name="40% - 强调文字颜色 2 2 8 2" xfId="408"/>
    <cellStyle name="20% - 强调文字颜色 1 2 3 2" xfId="409"/>
    <cellStyle name="20% - 强调文字颜色 1 2 2 2 5 2 2" xfId="410"/>
    <cellStyle name="常规 35 3 6" xfId="411"/>
    <cellStyle name="常规 40 3 6" xfId="412"/>
    <cellStyle name="标题 5 5 2 2" xfId="413"/>
    <cellStyle name="40% - 强调文字颜色 6 3 2 3" xfId="414"/>
    <cellStyle name="常规 22 45" xfId="415"/>
    <cellStyle name="常规 22 50" xfId="416"/>
    <cellStyle name="常规 5 3 5" xfId="417"/>
    <cellStyle name="20% - 强调文字颜色 1 3 2 2 6 2" xfId="418"/>
    <cellStyle name="好 3 4 2 3" xfId="419"/>
    <cellStyle name="20% - 强调文字颜色 1 2 2 2 6 2" xfId="420"/>
    <cellStyle name="标题 1 3 2 5 2" xfId="421"/>
    <cellStyle name="20% - 强调文字颜色 1 3 3" xfId="422"/>
    <cellStyle name="强调文字颜色 2 2 2 2 3" xfId="423"/>
    <cellStyle name="40% - 强调文字颜色 2 3 8" xfId="424"/>
    <cellStyle name="常规 7 59 2 3 2" xfId="425"/>
    <cellStyle name="常规 7 64 2 3 2" xfId="426"/>
    <cellStyle name="常规 10 25 2 2" xfId="427"/>
    <cellStyle name="常规 10 30 2 2" xfId="428"/>
    <cellStyle name="常规 13 12 2 3" xfId="429"/>
    <cellStyle name="百分比 9" xfId="430"/>
    <cellStyle name="20% - 强调文字颜色 2 2 3 3 2 2 2" xfId="431"/>
    <cellStyle name="20% - 强调文字颜色 1 2 2 3" xfId="432"/>
    <cellStyle name="检查单元格 3 3 4 4 2" xfId="433"/>
    <cellStyle name="20% - 强调文字颜色 2 3 2 5 2 2" xfId="434"/>
    <cellStyle name="强调文字颜色 5 3 3 2 2 3 2" xfId="435"/>
    <cellStyle name="20% - 强调文字颜色 1 2 2 3 2" xfId="436"/>
    <cellStyle name="20% - 强调文字颜色 2 3 2 5 2 2 2" xfId="437"/>
    <cellStyle name="常规 25 7 3" xfId="438"/>
    <cellStyle name="常规 30 7 3" xfId="439"/>
    <cellStyle name="20% - 强调文字颜色 1 2 2 3 2 2" xfId="440"/>
    <cellStyle name="常规 7 2 2 48 2 4" xfId="441"/>
    <cellStyle name="常规 7 2 2 53 2 4" xfId="442"/>
    <cellStyle name="常规 7 2 2 2 4" xfId="443"/>
    <cellStyle name="常规 31 23 2 2" xfId="444"/>
    <cellStyle name="常规 31 18 2 2" xfId="445"/>
    <cellStyle name="常规 26 23 2 2" xfId="446"/>
    <cellStyle name="常规 26 18 2 2" xfId="447"/>
    <cellStyle name="20% - 强调文字颜色 3 2 4 3" xfId="448"/>
    <cellStyle name="标题 6 2 2" xfId="449"/>
    <cellStyle name="20% - 强调文字颜色 1 2 2 3 2 2 2" xfId="450"/>
    <cellStyle name="常规 7 2 2 2 4 2" xfId="451"/>
    <cellStyle name="20% - 强调文字颜色 3 2 4 3 2" xfId="452"/>
    <cellStyle name="标题 6 2 2 2" xfId="453"/>
    <cellStyle name="20% - 强调文字颜色 1 3 2 2 3 3" xfId="454"/>
    <cellStyle name="检查单元格 2 2 2 3 2 3" xfId="455"/>
    <cellStyle name="60% - 强调文字颜色 4 2 3 4 2" xfId="456"/>
    <cellStyle name="链接单元格 2 7 2 2" xfId="457"/>
    <cellStyle name="20% - 强调文字颜色 1 2 2 3 3" xfId="458"/>
    <cellStyle name="60% - 强调文字颜色 4 2 3 4 2 2" xfId="459"/>
    <cellStyle name="20% - 强调文字颜色 1 2 2 3 3 2" xfId="460"/>
    <cellStyle name="常规 25 8 3" xfId="461"/>
    <cellStyle name="常规 30 8 3" xfId="462"/>
    <cellStyle name="常规 7 20 9 2 2" xfId="463"/>
    <cellStyle name="常规 7 2 2 3 4" xfId="464"/>
    <cellStyle name="20% - 强调文字颜色 3 2 5 3" xfId="465"/>
    <cellStyle name="标题 6 3 2" xfId="466"/>
    <cellStyle name="常规 2 7 2 2 5 2 2" xfId="467"/>
    <cellStyle name="20% - 强调文字颜色 1 2 2 4" xfId="468"/>
    <cellStyle name="20% - 强调文字颜色 1 2 2 4 2" xfId="469"/>
    <cellStyle name="标题 3 2 2 4" xfId="470"/>
    <cellStyle name="常规 7 2 27 4" xfId="471"/>
    <cellStyle name="常规 7 2 32 4" xfId="472"/>
    <cellStyle name="常规 26 7 3" xfId="473"/>
    <cellStyle name="常规 31 7 3" xfId="474"/>
    <cellStyle name="20% - 强调文字颜色 1 2 2 4 2 2" xfId="475"/>
    <cellStyle name="常规 7 2 2 49 2 4" xfId="476"/>
    <cellStyle name="常规 7 2 2 54 2 4" xfId="477"/>
    <cellStyle name="常规 7 2 3 2 4" xfId="478"/>
    <cellStyle name="常规 31 24 2 2" xfId="479"/>
    <cellStyle name="常规 31 19 2 2" xfId="480"/>
    <cellStyle name="常规 26 24 2 2" xfId="481"/>
    <cellStyle name="常规 26 19 2 2" xfId="482"/>
    <cellStyle name="20% - 强调文字颜色 3 3 4 3" xfId="483"/>
    <cellStyle name="注释 3 52 2" xfId="484"/>
    <cellStyle name="注释 3 47 2" xfId="485"/>
    <cellStyle name="20% - 强调文字颜色 4 2 2 2 3" xfId="486"/>
    <cellStyle name="标题 3 2 2 4 2" xfId="487"/>
    <cellStyle name="差 3 3 4" xfId="488"/>
    <cellStyle name="常规 7 2 27 4 2" xfId="489"/>
    <cellStyle name="常规 7 2 32 4 2" xfId="490"/>
    <cellStyle name="常规 8 4 2 15 4" xfId="491"/>
    <cellStyle name="常规 8 4 2 20 4" xfId="492"/>
    <cellStyle name="20% - 强调文字颜色 1 2 2 4 2 2 2" xfId="493"/>
    <cellStyle name="常规 7 2 3 2 4 2" xfId="494"/>
    <cellStyle name="20% - 强调文字颜色 3 3 4 3 2" xfId="495"/>
    <cellStyle name="注释 3 52 2 2" xfId="496"/>
    <cellStyle name="注释 3 47 2 2" xfId="497"/>
    <cellStyle name="20% - 强调文字颜色 4 2 2 2 3 2" xfId="498"/>
    <cellStyle name="20% - 强调文字颜色 3 2 2 2 6" xfId="499"/>
    <cellStyle name="60% - 强调文字颜色 4 2 3 5 2" xfId="500"/>
    <cellStyle name="常规 7 20 2 15 2 2" xfId="501"/>
    <cellStyle name="常规 7 20 2 20 2 2" xfId="502"/>
    <cellStyle name="链接单元格 2 7 3 2" xfId="503"/>
    <cellStyle name="注释 2 3 5 2 3 2 2" xfId="504"/>
    <cellStyle name="20% - 强调文字颜色 1 2 2 4 3" xfId="505"/>
    <cellStyle name="20% - 强调文字颜色 3 2 3 2 2" xfId="506"/>
    <cellStyle name="常规 7 2 33 4" xfId="507"/>
    <cellStyle name="常规 7 2 28 4" xfId="508"/>
    <cellStyle name="标题 3 2 3 4" xfId="509"/>
    <cellStyle name="20% - 强调文字颜色 1 2 2 4 3 2" xfId="510"/>
    <cellStyle name="常规 31 8 3" xfId="511"/>
    <cellStyle name="常规 26 8 3" xfId="512"/>
    <cellStyle name="20% - 强调文字颜色 4 2 2 3 3" xfId="513"/>
    <cellStyle name="注释 3 48 2" xfId="514"/>
    <cellStyle name="注释 3 53 2" xfId="515"/>
    <cellStyle name="20% - 强调文字颜色 3 3 5 3" xfId="516"/>
    <cellStyle name="输出 2 2 2 2 2 4" xfId="517"/>
    <cellStyle name="20% - 强调文字颜色 3 2 3 2 2 2" xfId="518"/>
    <cellStyle name="强调文字颜色 1 2 3 8" xfId="519"/>
    <cellStyle name="20% - 强调文字颜色 2 3 3 4 2 2 2" xfId="520"/>
    <cellStyle name="常规 8 2 2 34" xfId="521"/>
    <cellStyle name="常规 8 2 2 29" xfId="522"/>
    <cellStyle name="20% - 强调文字颜色 6 3 6 3" xfId="523"/>
    <cellStyle name="常规 41 4 2 2 2" xfId="524"/>
    <cellStyle name="常规 36 4 2 2 2" xfId="525"/>
    <cellStyle name="标题 2 3 7 2 2" xfId="526"/>
    <cellStyle name="常规 23 53 2" xfId="527"/>
    <cellStyle name="常规 23 48 2" xfId="528"/>
    <cellStyle name="20% - 强调文字颜色 1 2 2 5" xfId="529"/>
    <cellStyle name="常规 36 21 3" xfId="530"/>
    <cellStyle name="常规 36 16 3" xfId="531"/>
    <cellStyle name="20% - 强调文字颜色 3 3 3 5 2 2" xfId="532"/>
    <cellStyle name="20% - 强调文字颜色 5 3 2 6 2" xfId="533"/>
    <cellStyle name="强调文字颜色 5 2 2 2 2 3" xfId="534"/>
    <cellStyle name="20% - 强调文字颜色 1 2 2 5 2" xfId="535"/>
    <cellStyle name="常规 23 53 2 2" xfId="536"/>
    <cellStyle name="常规 23 48 2 2" xfId="537"/>
    <cellStyle name="20% - 强调文字颜色 5 3 2 6 2 2" xfId="538"/>
    <cellStyle name="20% - 强调文字颜色 4 2 3 2 3" xfId="539"/>
    <cellStyle name="检查单元格 2 2 2 2 2 2 2" xfId="540"/>
    <cellStyle name="强调文字颜色 5 2 2 2 2 3 2" xfId="541"/>
    <cellStyle name="20% - 强调文字颜色 1 2 2 5 2 2" xfId="542"/>
    <cellStyle name="常规 7 2 2 55 2 4" xfId="543"/>
    <cellStyle name="标题 3 3 2 4" xfId="544"/>
    <cellStyle name="20% - 强调文字颜色 4 2 3 2 3 2" xfId="545"/>
    <cellStyle name="20% - 强调文字颜色 1 2 2 5 2 2 2" xfId="546"/>
    <cellStyle name="标题 3 3 2 4 2" xfId="547"/>
    <cellStyle name="20% - 强调文字颜色 3 2 3 3 2" xfId="548"/>
    <cellStyle name="强调文字颜色 5 2 2 2 2 4" xfId="549"/>
    <cellStyle name="20% - 强调文字颜色 1 2 2 5 3" xfId="550"/>
    <cellStyle name="20% - 强调文字颜色 3 2 3 3 2 2" xfId="551"/>
    <cellStyle name="60% - 强调文字颜色 1 2 5 3" xfId="552"/>
    <cellStyle name="20% - 强调文字颜色 4 2 3 3 3" xfId="553"/>
    <cellStyle name="检查单元格 2 2 2 2 2 3 2" xfId="554"/>
    <cellStyle name="强调文字颜色 5 2 2 2 2 4 2" xfId="555"/>
    <cellStyle name="20% - 强调文字颜色 1 2 2 5 3 2" xfId="556"/>
    <cellStyle name="标题 3 3 3 4" xfId="557"/>
    <cellStyle name="常规 23 53 3" xfId="558"/>
    <cellStyle name="常规 23 48 3" xfId="559"/>
    <cellStyle name="20% - 强调文字颜色 1 2 2 6" xfId="560"/>
    <cellStyle name="强调文字颜色 5 2 2 2 3 3" xfId="561"/>
    <cellStyle name="20% - 强调文字颜色 1 2 2 6 2" xfId="562"/>
    <cellStyle name="常规 7 8 3" xfId="563"/>
    <cellStyle name="常规 37 2 2 4 2 2" xfId="564"/>
    <cellStyle name="60% - 强调文字颜色 5 3 2 2 5" xfId="565"/>
    <cellStyle name="强调文字颜色 5 2 2 2 3 3 2" xfId="566"/>
    <cellStyle name="20% - 强调文字颜色 1 2 2 6 2 2" xfId="567"/>
    <cellStyle name="常规 7 2 2 56 2 4" xfId="568"/>
    <cellStyle name="常规 33 7 3" xfId="569"/>
    <cellStyle name="40% - 强调文字颜色 4 2 2 5" xfId="570"/>
    <cellStyle name="千位分隔 2 2 3 3" xfId="571"/>
    <cellStyle name="60% - 强调文字颜色 5 3 2 2 5 2" xfId="572"/>
    <cellStyle name="解释性文本 2 2 4 5" xfId="573"/>
    <cellStyle name="常规 7 8 3 2" xfId="574"/>
    <cellStyle name="20% - 强调文字颜色 1 2 2 7" xfId="575"/>
    <cellStyle name="20% - 强调文字颜色 4 3 2 2 5 2 2" xfId="576"/>
    <cellStyle name="强调文字颜色 5 2 2 2 4 3" xfId="577"/>
    <cellStyle name="20% - 强调文字颜色 1 2 2 7 2" xfId="578"/>
    <cellStyle name="20% - 强调文字颜色 1 2 3 2 2" xfId="579"/>
    <cellStyle name="60% - 强调文字颜色 1 3 2 2 3 3" xfId="580"/>
    <cellStyle name="常规 7 2 2 2 2 3 5" xfId="581"/>
    <cellStyle name="常规 4 2 4 2 3" xfId="582"/>
    <cellStyle name="标题 1 3 2 4 2 2 2" xfId="583"/>
    <cellStyle name="20% - 强调文字颜色 1 2 3 2 2 2" xfId="584"/>
    <cellStyle name="20% - 强调文字颜色 1 2 3 2 2 2 2" xfId="585"/>
    <cellStyle name="40% - 强调文字颜色 3 2 3 4" xfId="586"/>
    <cellStyle name="差 2 2 4 2 2 2" xfId="587"/>
    <cellStyle name="20% - 强调文字颜色 1 2 3 2 3" xfId="588"/>
    <cellStyle name="20% - 强调文字颜色 2 2 2 2 5" xfId="589"/>
    <cellStyle name="20% - 强调文字颜色 1 2 3 2 3 2" xfId="590"/>
    <cellStyle name="20% - 强调文字颜色 2 3 2 5 3 2" xfId="591"/>
    <cellStyle name="20% - 强调文字颜色 1 2 3 3" xfId="592"/>
    <cellStyle name="20% - 强调文字颜色 1 2 3 3 2" xfId="593"/>
    <cellStyle name="60% - 强调文字颜色 1 3 2 2 4 3" xfId="594"/>
    <cellStyle name="20% - 强调文字颜色 1 2 3 3 3" xfId="595"/>
    <cellStyle name="60% - 强调文字颜色 1 3 2 4" xfId="596"/>
    <cellStyle name="常规 29 14 3" xfId="597"/>
    <cellStyle name="常规 34 14 3" xfId="598"/>
    <cellStyle name="20% - 强调文字颜色 4 2 5 3" xfId="599"/>
    <cellStyle name="20% - 强调文字颜色 1 2 3 3 3 2" xfId="600"/>
    <cellStyle name="强调文字颜色 2 2 2 2 2 2 2" xfId="601"/>
    <cellStyle name="20% - 强调文字颜色 1 3 2 2 2" xfId="602"/>
    <cellStyle name="40% - 强调文字颜色 2 3 7 2 2" xfId="603"/>
    <cellStyle name="20% - 强调文字颜色 1 2 3 4" xfId="604"/>
    <cellStyle name="标题 2 3 3 4 2 2" xfId="605"/>
    <cellStyle name="强调文字颜色 2 2 2 2 2 2 2 2" xfId="606"/>
    <cellStyle name="20% - 强调文字颜色 1 3 2 2 2 2" xfId="607"/>
    <cellStyle name="20% - 强调文字颜色 1 2 3 4 2" xfId="608"/>
    <cellStyle name="常规 8 6 3" xfId="609"/>
    <cellStyle name="标题 2 3 3 4 2 2 2" xfId="610"/>
    <cellStyle name="20% - 强调文字颜色 1 3 2 2 2 2 2 2" xfId="611"/>
    <cellStyle name="20% - 强调文字颜色 4 3 2 2 3 2" xfId="612"/>
    <cellStyle name="常规 22 9" xfId="613"/>
    <cellStyle name="常规 17 9" xfId="614"/>
    <cellStyle name="20% - 强调文字颜色 4 3 4 3 2" xfId="615"/>
    <cellStyle name="20% - 强调文字颜色 1 2 3 4 2 2 2" xfId="616"/>
    <cellStyle name="40% - 强调文字颜色 5 2 3 4" xfId="617"/>
    <cellStyle name="常规 3 2 2 6" xfId="618"/>
    <cellStyle name="标题 4 2 2 4 2" xfId="619"/>
    <cellStyle name="20% - 强调文字颜色 1 3 2 2 2 3" xfId="620"/>
    <cellStyle name="20% - 强调文字颜色 1 2 3 4 3" xfId="621"/>
    <cellStyle name="20% - 强调文字颜色 1 3 2 2 2 3 2" xfId="622"/>
    <cellStyle name="20% - 强调文字颜色 4 3 2 3 3" xfId="623"/>
    <cellStyle name="20% - 强调文字颜色 4 3 5 3" xfId="624"/>
    <cellStyle name="20% - 强调文字颜色 1 2 3 4 3 2" xfId="625"/>
    <cellStyle name="标题 4 2 3 4" xfId="626"/>
    <cellStyle name="强调文字颜色 2 2 2 2 2 2 3" xfId="627"/>
    <cellStyle name="检查单元格 2 2 2 3 2" xfId="628"/>
    <cellStyle name="20% - 强调文字颜色 1 3 2 2 3" xfId="629"/>
    <cellStyle name="60% - 强调文字颜色 4 3 3 3 2" xfId="630"/>
    <cellStyle name="常规 23 54 2" xfId="631"/>
    <cellStyle name="常规 23 49 2" xfId="632"/>
    <cellStyle name="20% - 强调文字颜色 1 2 3 5" xfId="633"/>
    <cellStyle name="常规 2 7 2 2 2 3 2 2 2" xfId="634"/>
    <cellStyle name="常规 8 4 17" xfId="635"/>
    <cellStyle name="常规 8 4 22" xfId="636"/>
    <cellStyle name="20% - 强调文字颜色 5 3 2 7 2" xfId="637"/>
    <cellStyle name="检查单元格 2 2 2 3 2 2" xfId="638"/>
    <cellStyle name="20% - 强调文字颜色 1 3 2 2 3 2" xfId="639"/>
    <cellStyle name="强调文字颜色 2 2 2 2 2 2 3 2" xfId="640"/>
    <cellStyle name="60% - 强调文字颜色 4 3 3 3 2 2" xfId="641"/>
    <cellStyle name="常规 7 47 4" xfId="642"/>
    <cellStyle name="常规 7 52 4" xfId="643"/>
    <cellStyle name="强调文字颜色 5 2 2 3 2 3" xfId="644"/>
    <cellStyle name="20% - 强调文字颜色 1 2 3 5 2" xfId="645"/>
    <cellStyle name="常规 23 54 2 2" xfId="646"/>
    <cellStyle name="常规 23 49 2 2" xfId="647"/>
    <cellStyle name="检查单元格 2 2 2 3 2 2 2" xfId="648"/>
    <cellStyle name="20% - 强调文字颜色 1 3 2 2 3 2 2" xfId="649"/>
    <cellStyle name="20% - 强调文字颜色 4 3 3 2 3" xfId="650"/>
    <cellStyle name="强调文字颜色 5 2 2 3 2 3 2" xfId="651"/>
    <cellStyle name="20% - 强调文字颜色 1 2 3 5 2 2" xfId="652"/>
    <cellStyle name="强调文字颜色 1 2 5 3" xfId="653"/>
    <cellStyle name="标题 4 3 2 4" xfId="654"/>
    <cellStyle name="强调文字颜色 2 2 2 2 2 2 4" xfId="655"/>
    <cellStyle name="检查单元格 2 2 2 3 3" xfId="656"/>
    <cellStyle name="20% - 强调文字颜色 1 3 2 2 4" xfId="657"/>
    <cellStyle name="60% - 强调文字颜色 4 3 3 3 3" xfId="658"/>
    <cellStyle name="常规 19 2 5 2 2" xfId="659"/>
    <cellStyle name="常规 24 2 5 2 2" xfId="660"/>
    <cellStyle name="常规 23 54 3" xfId="661"/>
    <cellStyle name="常规 23 49 3" xfId="662"/>
    <cellStyle name="20% - 强调文字颜色 1 2 3 6" xfId="663"/>
    <cellStyle name="检查单元格 2 2 2 3 3 2" xfId="664"/>
    <cellStyle name="20% - 强调文字颜色 1 3 2 2 4 2" xfId="665"/>
    <cellStyle name="20% - 强调文字颜色 1 2 3 6 2" xfId="666"/>
    <cellStyle name="常规 11 6" xfId="667"/>
    <cellStyle name="20% - 强调文字颜色 2 2 2 3 2 2 2" xfId="668"/>
    <cellStyle name="强调文字颜色 5 3 2 2 2 3 2" xfId="669"/>
    <cellStyle name="20% - 强调文字颜色 2 2 2 5 2 2" xfId="670"/>
    <cellStyle name="常规 2 2 2 2 2 5 5" xfId="671"/>
    <cellStyle name="注释 2 5 7" xfId="672"/>
    <cellStyle name="标题 2 3 2 6" xfId="673"/>
    <cellStyle name="常规 20 11 2 2" xfId="674"/>
    <cellStyle name="20% - 强调文字颜色 1 2 4" xfId="675"/>
    <cellStyle name="40% - 强调文字颜色 2 2 9" xfId="676"/>
    <cellStyle name="标题 1 3 2 4 3" xfId="677"/>
    <cellStyle name="20% - 强调文字颜色 2 2 2 5 2 2 2" xfId="678"/>
    <cellStyle name="注释 2 5 7 2" xfId="679"/>
    <cellStyle name="标题 2 3 2 6 2" xfId="680"/>
    <cellStyle name="20% - 强调文字颜色 1 2 4 2" xfId="681"/>
    <cellStyle name="标题 1 3 2 4 3 2" xfId="682"/>
    <cellStyle name="20% - 强调文字颜色 1 2 4 2 2" xfId="683"/>
    <cellStyle name="20% - 强调文字颜色 1 2 4 2 2 2" xfId="684"/>
    <cellStyle name="20% - 强调文字颜色 1 2 4 3" xfId="685"/>
    <cellStyle name="标题 2 3 2 2 3 2 2" xfId="686"/>
    <cellStyle name="20% - 强调文字颜色 1 2 4 3 2" xfId="687"/>
    <cellStyle name="标题 2 3 2 2 3 2 2 2" xfId="688"/>
    <cellStyle name="常规 12 24 2 2" xfId="689"/>
    <cellStyle name="常规 12 19 2 2" xfId="690"/>
    <cellStyle name="标题 4 2 6 2" xfId="691"/>
    <cellStyle name="20% - 强调文字颜色 1 2 5" xfId="692"/>
    <cellStyle name="20% - 强调文字颜色 1 2 5 2" xfId="693"/>
    <cellStyle name="标题 4 2 6 2 2" xfId="694"/>
    <cellStyle name="常规 8 4 2 21 2" xfId="695"/>
    <cellStyle name="常规 8 4 2 16 2" xfId="696"/>
    <cellStyle name="差 3 4 2" xfId="697"/>
    <cellStyle name="常规 8 31 3" xfId="698"/>
    <cellStyle name="常规 8 26 3" xfId="699"/>
    <cellStyle name="常规 13 12 4" xfId="700"/>
    <cellStyle name="40% - 强调文字颜色 4 3 3 4 2 2 2" xfId="701"/>
    <cellStyle name="强调文字颜色 2 2 2 4" xfId="702"/>
    <cellStyle name="20% - 强调文字颜色 1 5" xfId="703"/>
    <cellStyle name="20% - 强调文字颜色 1 2 6 3 2" xfId="704"/>
    <cellStyle name="常规 7 21 2 3" xfId="705"/>
    <cellStyle name="常规 7 16 2 3" xfId="706"/>
    <cellStyle name="40% - 强调文字颜色 1 3 2 6" xfId="707"/>
    <cellStyle name="20% - 强调文字颜色 1 2 5 2 2 2" xfId="708"/>
    <cellStyle name="60% - 强调文字颜色 6 2 3 4 3" xfId="709"/>
    <cellStyle name="适中 2 3 4 2 2" xfId="710"/>
    <cellStyle name="20% - 强调文字颜色 3 2 2 2 4 2 2 2" xfId="711"/>
    <cellStyle name="常规 8 2 2 13 2 2" xfId="712"/>
    <cellStyle name="20% - 强调文字颜色 1 2 5 3" xfId="713"/>
    <cellStyle name="标题 2 3 2 2 3 3 2" xfId="714"/>
    <cellStyle name="常规 8 2 2 13 2 2 2" xfId="715"/>
    <cellStyle name="20% - 强调文字颜色 1 2 5 3 2" xfId="716"/>
    <cellStyle name="常规 7 20 2 3" xfId="717"/>
    <cellStyle name="常规 7 15 2 3" xfId="718"/>
    <cellStyle name="40% - 强调文字颜色 1 2 2 6" xfId="719"/>
    <cellStyle name="20% - 强调文字颜色 2 3 2 4 2 2 2" xfId="720"/>
    <cellStyle name="常规 11 8" xfId="721"/>
    <cellStyle name="警告文本 3 4 4" xfId="722"/>
    <cellStyle name="常规 40 4 2 2 2" xfId="723"/>
    <cellStyle name="常规 35 4 2 2 2" xfId="724"/>
    <cellStyle name="标题 1 3 7 2 2" xfId="725"/>
    <cellStyle name="20% - 强调文字颜色 4 3 8 2" xfId="726"/>
    <cellStyle name="常规 10 4 3 2" xfId="727"/>
    <cellStyle name="20% - 强调文字颜色 4 3 2 6 2" xfId="728"/>
    <cellStyle name="20% - 强调文字颜色 3 2 3 5 2 2" xfId="729"/>
    <cellStyle name="常规 7 2 2 2 2 2 2 3" xfId="730"/>
    <cellStyle name="计算 3 3 3 5" xfId="731"/>
    <cellStyle name="60% - 强调文字颜色 3 3 3 2 2" xfId="732"/>
    <cellStyle name="40% - 强调文字颜色 1 3 2 2 2 3 2" xfId="733"/>
    <cellStyle name="20% - 强调文字颜色 1 2 6" xfId="734"/>
    <cellStyle name="标题 4 2 6 3" xfId="735"/>
    <cellStyle name="20% - 强调文字颜色 1 2 6 2" xfId="736"/>
    <cellStyle name="60% - 强调文字颜色 3 3 3 2 2 2" xfId="737"/>
    <cellStyle name="适中 2 3 4" xfId="738"/>
    <cellStyle name="20% - 强调文字颜色 3 2 2 2 4 2" xfId="739"/>
    <cellStyle name="注释 2 3 2 5 2" xfId="740"/>
    <cellStyle name="差 2" xfId="741"/>
    <cellStyle name="常规 7 2 2 34 2" xfId="742"/>
    <cellStyle name="常规 7 2 2 29 2" xfId="743"/>
    <cellStyle name="20% - 强调文字颜色 1 3 6 3 2" xfId="744"/>
    <cellStyle name="注释 2 77 2" xfId="745"/>
    <cellStyle name="常规 7 71 2 3" xfId="746"/>
    <cellStyle name="常规 7 66 2 3" xfId="747"/>
    <cellStyle name="40% - 强调文字颜色 2 3 2 6" xfId="748"/>
    <cellStyle name="解释性文本 5" xfId="749"/>
    <cellStyle name="20% - 强调文字颜色 1 2 6 2 2 2" xfId="750"/>
    <cellStyle name="注释 2 2 2 4 2 2" xfId="751"/>
    <cellStyle name="60% - 强调文字颜色 6 3 3 4 3" xfId="752"/>
    <cellStyle name="常规 7 20 14 5" xfId="753"/>
    <cellStyle name="20% - 强调文字颜色 4 2 2 2 2 2 2 2" xfId="754"/>
    <cellStyle name="汇总 2 2 2 2 2 3" xfId="755"/>
    <cellStyle name="20% - 强调文字颜色 1 2 7" xfId="756"/>
    <cellStyle name="输入 2 3 4 4 2" xfId="757"/>
    <cellStyle name="常规 8 4 2 14 4 2 2" xfId="758"/>
    <cellStyle name="差 3 2 4 2 2" xfId="759"/>
    <cellStyle name="60% - 强调文字颜色 3 3 3 2 3" xfId="760"/>
    <cellStyle name="20% - 强调文字颜色 1 2 7 2" xfId="761"/>
    <cellStyle name="20% - 强调文字颜色 1 2 7 2 2" xfId="762"/>
    <cellStyle name="常规 7 19 2 43 2" xfId="763"/>
    <cellStyle name="常规 7 19 2 38 2" xfId="764"/>
    <cellStyle name="20% - 强调文字颜色 1 2 8" xfId="765"/>
    <cellStyle name="20% - 强调文字颜色 2 2 9" xfId="766"/>
    <cellStyle name="60% - 强调文字颜色 6 2 2 5 2" xfId="767"/>
    <cellStyle name="常规 14 18" xfId="768"/>
    <cellStyle name="常规 14 23" xfId="769"/>
    <cellStyle name="常规 35 29 3" xfId="770"/>
    <cellStyle name="常规 35 34 3" xfId="771"/>
    <cellStyle name="常规 7 19 2 43 2 2" xfId="772"/>
    <cellStyle name="常规 7 19 2 38 2 2" xfId="773"/>
    <cellStyle name="20% - 强调文字颜色 1 2 8 2" xfId="774"/>
    <cellStyle name="常规 7 19 2 43 3" xfId="775"/>
    <cellStyle name="常规 7 19 2 38 3" xfId="776"/>
    <cellStyle name="20% - 强调文字颜色 1 2 9" xfId="777"/>
    <cellStyle name="20% - 强调文字颜色 3 2 2 3 2" xfId="778"/>
    <cellStyle name="强调文字颜色 2 2 2 2" xfId="779"/>
    <cellStyle name="20% - 强调文字颜色 1 3" xfId="780"/>
    <cellStyle name="40% - 强调文字颜色 4 2 3 3 2 2 2" xfId="781"/>
    <cellStyle name="常规 13 12 2" xfId="782"/>
    <cellStyle name="20% - 强调文字颜色 3 2 2 3 2 2" xfId="783"/>
    <cellStyle name="强调文字颜色 2 2 2 2 2" xfId="784"/>
    <cellStyle name="20% - 强调文字颜色 1 3 2" xfId="785"/>
    <cellStyle name="40% - 强调文字颜色 2 3 7" xfId="786"/>
    <cellStyle name="常规 13 12 2 2" xfId="787"/>
    <cellStyle name="20% - 强调文字颜色 3 2 2 3 2 2 2" xfId="788"/>
    <cellStyle name="强调文字颜色 2 2 2 2 2 2" xfId="789"/>
    <cellStyle name="20% - 强调文字颜色 1 3 2 2" xfId="790"/>
    <cellStyle name="常规 7 2 4 24 2 4" xfId="791"/>
    <cellStyle name="常规 7 2 4 19 2 4" xfId="792"/>
    <cellStyle name="40% - 强调文字颜色 2 3 7 2" xfId="793"/>
    <cellStyle name="常规 13 12 2 2 2" xfId="794"/>
    <cellStyle name="20% - 强调文字颜色 1 3 2 2 3 2 2 2" xfId="795"/>
    <cellStyle name="20% - 强调文字颜色 4 3 3 2 3 2" xfId="796"/>
    <cellStyle name="检查单元格 2 2 2 3 2 3 2" xfId="797"/>
    <cellStyle name="20% - 强调文字颜色 1 3 2 2 3 3 2" xfId="798"/>
    <cellStyle name="20% - 强调文字颜色 4 3 3 3 3" xfId="799"/>
    <cellStyle name="20% - 强调文字颜色 1 3 2 2 4 2 2" xfId="800"/>
    <cellStyle name="20% - 强调文字颜色 4 3 2 2 2 3" xfId="801"/>
    <cellStyle name="20% - 强调文字颜色 1 3 2 2 4 2 2 2" xfId="802"/>
    <cellStyle name="20% - 强调文字颜色 4 3 2 2 2 3 2" xfId="803"/>
    <cellStyle name="20% - 强调文字颜色 2 2 5 2 2 2" xfId="804"/>
    <cellStyle name="20% - 强调文字颜色 1 3 2 2 4 3" xfId="805"/>
    <cellStyle name="常规 5 10" xfId="806"/>
    <cellStyle name="20% - 强调文字颜色 1 3 2 2 4 3 2" xfId="807"/>
    <cellStyle name="20% - 强调文字颜色 4 3 2 2 3 3" xfId="808"/>
    <cellStyle name="20% - 强调文字颜色 2 3 2 6 2 2" xfId="809"/>
    <cellStyle name="强调文字颜色 2 2 2 2 2 3" xfId="810"/>
    <cellStyle name="20% - 强调文字颜色 1 3 2 3" xfId="811"/>
    <cellStyle name="强调文字颜色 2 2 2 2 2 3 2" xfId="812"/>
    <cellStyle name="20% - 强调文字颜色 1 3 2 3 2" xfId="813"/>
    <cellStyle name="20% - 强调文字颜色 1 3 2 3 2 2" xfId="814"/>
    <cellStyle name="检查单元格 3 2 2 3 2 3" xfId="815"/>
    <cellStyle name="20% - 强调文字颜色 2 3 2 2 3 3" xfId="816"/>
    <cellStyle name="20% - 强调文字颜色 1 3 2 3 2 2 2" xfId="817"/>
    <cellStyle name="20% - 强调文字颜色 5 3 4 3" xfId="818"/>
    <cellStyle name="检查单元格 2 2 2 4 2" xfId="819"/>
    <cellStyle name="20% - 强调文字颜色 1 3 2 3 3" xfId="820"/>
    <cellStyle name="链接单元格 3 7 2 2" xfId="821"/>
    <cellStyle name="60% - 强调文字颜色 4 3 3 4 2" xfId="822"/>
    <cellStyle name="强调文字颜色 2 2 2 2 2 4" xfId="823"/>
    <cellStyle name="20% - 强调文字颜色 1 3 2 4" xfId="824"/>
    <cellStyle name="常规 2 7 2 2 6 2 2" xfId="825"/>
    <cellStyle name="强调文字颜色 3 2 3 2 2 2" xfId="826"/>
    <cellStyle name="强调文字颜色 2 2 2 2 2 4 2" xfId="827"/>
    <cellStyle name="20% - 强调文字颜色 1 3 2 4 2" xfId="828"/>
    <cellStyle name="20% - 强调文字颜色 1 3 2 4 2 2" xfId="829"/>
    <cellStyle name="20% - 强调文字颜色 1 3 2 4 2 2 2" xfId="830"/>
    <cellStyle name="20% - 强调文字颜色 6 3 4 3" xfId="831"/>
    <cellStyle name="常规 278" xfId="832"/>
    <cellStyle name="常规 283" xfId="833"/>
    <cellStyle name="常规 328" xfId="834"/>
    <cellStyle name="常规 333" xfId="835"/>
    <cellStyle name="强调文字颜色 6 2 2 2 3 2 3" xfId="836"/>
    <cellStyle name="检查单元格 2 2 2 5 2" xfId="837"/>
    <cellStyle name="20% - 强调文字颜色 1 3 2 4 3" xfId="838"/>
    <cellStyle name="60% - 强调文字颜色 5 2 2 4 2 2" xfId="839"/>
    <cellStyle name="链接单元格 3 7 3 2" xfId="840"/>
    <cellStyle name="60% - 强调文字颜色 4 3 3 5 2" xfId="841"/>
    <cellStyle name="常规 7 2 4 2 30" xfId="842"/>
    <cellStyle name="常规 7 2 4 2 25" xfId="843"/>
    <cellStyle name="检查单元格 2 2 2 5 2 2" xfId="844"/>
    <cellStyle name="20% - 强调文字颜色 1 3 2 4 3 2" xfId="845"/>
    <cellStyle name="强调文字颜色 2 2 2 2 2 5" xfId="846"/>
    <cellStyle name="常规 7 2 2 2 2 47 2" xfId="847"/>
    <cellStyle name="20% - 强调文字颜色 1 3 2 5" xfId="848"/>
    <cellStyle name="20% - 强调文字颜色 5 3 3 6 2" xfId="849"/>
    <cellStyle name="强调文字颜色 5 2 3 2 2 3" xfId="850"/>
    <cellStyle name="20% - 强调文字颜色 1 3 2 5 2" xfId="851"/>
    <cellStyle name="常规 7 2 2 2 2 47 2 2" xfId="852"/>
    <cellStyle name="常规 8 4 2 22 2" xfId="853"/>
    <cellStyle name="常规 8 4 2 17 2" xfId="854"/>
    <cellStyle name="差 3 5 2" xfId="855"/>
    <cellStyle name="常规 8 2 2 3 2 3" xfId="856"/>
    <cellStyle name="常规 13 13 4" xfId="857"/>
    <cellStyle name="常规 8 27 3" xfId="858"/>
    <cellStyle name="常规 8 32 3" xfId="859"/>
    <cellStyle name="强调文字颜色 2 2 3 4" xfId="860"/>
    <cellStyle name="20% - 强调文字颜色 2 5" xfId="861"/>
    <cellStyle name="强调文字颜色 5 2 3 2 2 3 2" xfId="862"/>
    <cellStyle name="20% - 强调文字颜色 1 3 2 5 2 2" xfId="863"/>
    <cellStyle name="输入 2 6 2 4" xfId="864"/>
    <cellStyle name="常规 8 4 2 22 2 2" xfId="865"/>
    <cellStyle name="常规 8 4 2 17 2 2" xfId="866"/>
    <cellStyle name="差 3 5 2 2" xfId="867"/>
    <cellStyle name="常规 8 2 2 3 2 3 2" xfId="868"/>
    <cellStyle name="强调文字颜色 2 2 3 4 2" xfId="869"/>
    <cellStyle name="20% - 强调文字颜色 2 5 2" xfId="870"/>
    <cellStyle name="差 3 3 6" xfId="871"/>
    <cellStyle name="常规 7 19 2 20 2 3" xfId="872"/>
    <cellStyle name="常规 7 19 2 15 2 3" xfId="873"/>
    <cellStyle name="20% - 强调文字颜色 1 3 2 5 2 2 2" xfId="874"/>
    <cellStyle name="强调文字颜色 5 2 3 2 2 4" xfId="875"/>
    <cellStyle name="20% - 强调文字颜色 1 3 2 5 3" xfId="876"/>
    <cellStyle name="检查单元格 2 2 2 6 2" xfId="877"/>
    <cellStyle name="20% - 强调文字颜色 1 3 2 5 3 2" xfId="878"/>
    <cellStyle name="强调文字颜色 4 2 4 2 2 2" xfId="879"/>
    <cellStyle name="20% - 强调文字颜色 1 3 2 6" xfId="880"/>
    <cellStyle name="常规 7 2 2 2 2 47 3" xfId="881"/>
    <cellStyle name="20% - 强调文字颜色 1 3 2 6 2" xfId="882"/>
    <cellStyle name="常规 8 2 2 40 5" xfId="883"/>
    <cellStyle name="常规 8 2 2 35 5" xfId="884"/>
    <cellStyle name="20% - 强调文字颜色 1 3 2 6 2 2" xfId="885"/>
    <cellStyle name="20% - 强调文字颜色 3 2 6 2" xfId="886"/>
    <cellStyle name="常规 7 2 2 4 3" xfId="887"/>
    <cellStyle name="注释 3 13 2 3" xfId="888"/>
    <cellStyle name="20% - 强调文字颜色 1 3 2 7" xfId="889"/>
    <cellStyle name="常规 36 32 2" xfId="890"/>
    <cellStyle name="常规 36 27 2" xfId="891"/>
    <cellStyle name="差 2 2 3 3" xfId="892"/>
    <cellStyle name="常规 17 2 4 2" xfId="893"/>
    <cellStyle name="常规 22 2 4 2" xfId="894"/>
    <cellStyle name="20% - 强调文字颜色 3 2 6 2 2" xfId="895"/>
    <cellStyle name="常规 7 2 2 4 3 2" xfId="896"/>
    <cellStyle name="注释 3 13 2 3 2" xfId="897"/>
    <cellStyle name="20% - 强调文字颜色 1 3 2 7 2" xfId="898"/>
    <cellStyle name="强调文字颜色 2 2 2 2 3 2" xfId="899"/>
    <cellStyle name="20% - 强调文字颜色 1 3 3 2" xfId="900"/>
    <cellStyle name="40% - 强调文字颜色 2 3 8 2" xfId="901"/>
    <cellStyle name="标题 1 3 2 5 2 2" xfId="902"/>
    <cellStyle name="强调文字颜色 2 2 2 2 3 4" xfId="903"/>
    <cellStyle name="20% - 强调文字颜色 1 3 3 4" xfId="904"/>
    <cellStyle name="标题 2 3 3 5 2 2" xfId="905"/>
    <cellStyle name="强调文字颜色 2 2 2 2 3 2 2" xfId="906"/>
    <cellStyle name="20% - 强调文字颜色 1 3 3 2 2" xfId="907"/>
    <cellStyle name="40% - 强调文字颜色 6 2 2 2 2 3" xfId="908"/>
    <cellStyle name="标题 1 3 2 5 2 2 2" xfId="909"/>
    <cellStyle name="40% - 强调文字颜色 6 2 2 2 4 3" xfId="910"/>
    <cellStyle name="强调文字颜色 2 2 2 2 3 4 2" xfId="911"/>
    <cellStyle name="20% - 强调文字颜色 1 3 3 4 2" xfId="912"/>
    <cellStyle name="标题 1 2 3 5" xfId="913"/>
    <cellStyle name="强调文字颜色 2 2 2 2 3 2 2 2" xfId="914"/>
    <cellStyle name="20% - 强调文字颜色 1 3 3 2 2 2" xfId="915"/>
    <cellStyle name="40% - 强调文字颜色 6 2 2 2 2 3 2" xfId="916"/>
    <cellStyle name="40% - 强调文字颜色 6 2 2 2 4 3 2" xfId="917"/>
    <cellStyle name="60% - 强调文字颜色 6 5" xfId="918"/>
    <cellStyle name="20% - 强调文字颜色 1 3 3 4 2 2" xfId="919"/>
    <cellStyle name="强调文字颜色 6 3 3 7" xfId="920"/>
    <cellStyle name="标题 1 2 3 5 2" xfId="921"/>
    <cellStyle name="20% - 强调文字颜色 1 3 3 2 2 2 2" xfId="922"/>
    <cellStyle name="20% - 强调文字颜色 5 3 2 2 3" xfId="923"/>
    <cellStyle name="注释 2 33 2" xfId="924"/>
    <cellStyle name="注释 2 28 2" xfId="925"/>
    <cellStyle name="40% - 强调文字颜色 2 2 3 6" xfId="926"/>
    <cellStyle name="强调文字颜色 2 2 2 2 3 5" xfId="927"/>
    <cellStyle name="常规 7 2 2 2 2 48 2" xfId="928"/>
    <cellStyle name="20% - 强调文字颜色 1 3 3 5" xfId="929"/>
    <cellStyle name="差 2 2 5 2 2 2" xfId="930"/>
    <cellStyle name="强调文字颜色 2 2 2 2 3 2 3" xfId="931"/>
    <cellStyle name="检查单元格 2 2 3 3 2" xfId="932"/>
    <cellStyle name="20% - 强调文字颜色 1 3 3 2 3" xfId="933"/>
    <cellStyle name="20% - 强调文字颜色 3 2 2 2 5" xfId="934"/>
    <cellStyle name="强调文字颜色 5 2 3 3 2 3" xfId="935"/>
    <cellStyle name="20% - 强调文字颜色 1 3 3 5 2" xfId="936"/>
    <cellStyle name="强调文字颜色 2 2 2 2 3 2 3 2" xfId="937"/>
    <cellStyle name="20% - 强调文字颜色 1 3 3 2 3 2" xfId="938"/>
    <cellStyle name="强调文字颜色 2 2 2 2 3 3" xfId="939"/>
    <cellStyle name="20% - 强调文字颜色 1 3 3 3" xfId="940"/>
    <cellStyle name="20% - 强调文字颜色 3 3 2 2 2 2 2 2" xfId="941"/>
    <cellStyle name="常规 7 63 2 3" xfId="942"/>
    <cellStyle name="常规 7 58 2 3" xfId="943"/>
    <cellStyle name="40% - 强调文字颜色 6 2 2 2 3 3" xfId="944"/>
    <cellStyle name="强调文字颜色 2 2 2 2 3 3 2" xfId="945"/>
    <cellStyle name="20% - 强调文字颜色 1 3 3 3 2" xfId="946"/>
    <cellStyle name="标题 1 2 2 5" xfId="947"/>
    <cellStyle name="常规 7 63 2 3 2" xfId="948"/>
    <cellStyle name="常规 7 58 2 3 2" xfId="949"/>
    <cellStyle name="40% - 强调文字颜色 6 2 2 2 3 3 2" xfId="950"/>
    <cellStyle name="20% - 强调文字颜色 1 3 3 3 2 2" xfId="951"/>
    <cellStyle name="强调文字颜色 6 2 3 7" xfId="952"/>
    <cellStyle name="百分比 2 2 3" xfId="953"/>
    <cellStyle name="标题 1 2 2 5 2" xfId="954"/>
    <cellStyle name="常规 13 13 2 3" xfId="955"/>
    <cellStyle name="常规 10 31 2 2" xfId="956"/>
    <cellStyle name="常规 10 26 2 2" xfId="957"/>
    <cellStyle name="40% - 强调文字颜色 3 3 8" xfId="958"/>
    <cellStyle name="强调文字颜色 2 2 3 2 3" xfId="959"/>
    <cellStyle name="计算 2 2 3 2 2 2" xfId="960"/>
    <cellStyle name="20% - 强调文字颜色 2 3 3" xfId="961"/>
    <cellStyle name="标题 1 3 3 5 2" xfId="962"/>
    <cellStyle name="20% - 强调文字颜色 1 3 3 3 2 2 2" xfId="963"/>
    <cellStyle name="强调文字颜色 6 2 3 7 2" xfId="964"/>
    <cellStyle name="40% - 强调文字颜色 3 2 3 6" xfId="965"/>
    <cellStyle name="标题 1 2 2 5 2 2" xfId="966"/>
    <cellStyle name="检查单元格 2 2 3 4 2" xfId="967"/>
    <cellStyle name="20% - 强调文字颜色 1 3 3 3 3" xfId="968"/>
    <cellStyle name="标题 1 2 2 6" xfId="969"/>
    <cellStyle name="20% - 强调文字颜色 1 3 3 3 3 2" xfId="970"/>
    <cellStyle name="标题 1 2 2 6 2" xfId="971"/>
    <cellStyle name="20% - 强调文字颜色 1 3 3 4 3" xfId="972"/>
    <cellStyle name="60% - 强调文字颜色 5 2 2 5 2 2" xfId="973"/>
    <cellStyle name="标题 1 2 3 6" xfId="974"/>
    <cellStyle name="20% - 强调文字颜色 1 3 3 4 3 2" xfId="975"/>
    <cellStyle name="标题 1 2 3 6 2" xfId="976"/>
    <cellStyle name="适中 2 4 4" xfId="977"/>
    <cellStyle name="20% - 强调文字颜色 3 2 2 2 5 2" xfId="978"/>
    <cellStyle name="强调文字颜色 5 2 3 3 2 3 2" xfId="979"/>
    <cellStyle name="20% - 强调文字颜色 1 3 3 5 2 2" xfId="980"/>
    <cellStyle name="百分比 4 2 3" xfId="981"/>
    <cellStyle name="强调文字颜色 4 2 4 2 3 2" xfId="982"/>
    <cellStyle name="20% - 强调文字颜色 1 3 3 6" xfId="983"/>
    <cellStyle name="常规 8 4 2 21 3" xfId="984"/>
    <cellStyle name="常规 8 4 2 16 3" xfId="985"/>
    <cellStyle name="差 3 4 3" xfId="986"/>
    <cellStyle name="强调文字颜色 2 2 2 5" xfId="987"/>
    <cellStyle name="20% - 强调文字颜色 1 6" xfId="988"/>
    <cellStyle name="20% - 强调文字颜色 1 3 3 6 2" xfId="989"/>
    <cellStyle name="强调文字颜色 5 3 2 2 2 4 2" xfId="990"/>
    <cellStyle name="20% - 强调文字颜色 2 2 2 5 3 2" xfId="991"/>
    <cellStyle name="计算 2 3" xfId="992"/>
    <cellStyle name="标题 2 3 3 6" xfId="993"/>
    <cellStyle name="强调文字颜色 2 2 2 2 4" xfId="994"/>
    <cellStyle name="20% - 强调文字颜色 1 3 4" xfId="995"/>
    <cellStyle name="标题 1 3 2 5 3" xfId="996"/>
    <cellStyle name="强调文字颜色 2 2 2 2 4 2" xfId="997"/>
    <cellStyle name="20% - 强调文字颜色 1 3 4 2" xfId="998"/>
    <cellStyle name="常规 10 24" xfId="999"/>
    <cellStyle name="常规 10 19" xfId="1000"/>
    <cellStyle name="标题 1 3 2 5 3 2" xfId="1001"/>
    <cellStyle name="强调文字颜色 2 2 2 2 4 2 2" xfId="1002"/>
    <cellStyle name="20% - 强调文字颜色 1 3 4 2 2" xfId="1003"/>
    <cellStyle name="20% - 强调文字颜色 3 2 2 2 2 3" xfId="1004"/>
    <cellStyle name="强调文字颜色 2 2 2 2 4 2 2 2" xfId="1005"/>
    <cellStyle name="20% - 强调文字颜色 1 3 4 2 2 2" xfId="1006"/>
    <cellStyle name="常规 9 2 8" xfId="1007"/>
    <cellStyle name="常规 13 11 2 3" xfId="1008"/>
    <cellStyle name="常规 10 24 2 2" xfId="1009"/>
    <cellStyle name="常规 10 19 2 2" xfId="1010"/>
    <cellStyle name="40% - 强调文字颜色 1 3 8" xfId="1011"/>
    <cellStyle name="强调文字颜色 5 2 4 2" xfId="1012"/>
    <cellStyle name="20% - 强调文字颜色 3 2 2 2 2 2 2 2" xfId="1013"/>
    <cellStyle name="40% - 强调文字颜色 1 3 7 2 2" xfId="1014"/>
    <cellStyle name="强调文字颜色 2 2 2 2 5" xfId="1015"/>
    <cellStyle name="标题 4 2 7 2" xfId="1016"/>
    <cellStyle name="常规 7 43 2 2" xfId="1017"/>
    <cellStyle name="常规 7 38 2 2" xfId="1018"/>
    <cellStyle name="常规 38 3 2 2" xfId="1019"/>
    <cellStyle name="20% - 强调文字颜色 1 3 5" xfId="1020"/>
    <cellStyle name="常规 7 38 2 2 2" xfId="1021"/>
    <cellStyle name="常规 7 43 2 2 2" xfId="1022"/>
    <cellStyle name="常规 38 3 2 2 2" xfId="1023"/>
    <cellStyle name="20% - 强调文字颜色 1 3 5 2" xfId="1024"/>
    <cellStyle name="强调文字颜色 2 2 2 2 5 2" xfId="1025"/>
    <cellStyle name="20% - 强调文字颜色 2 2 6 3" xfId="1026"/>
    <cellStyle name="20% - 强调文字颜色 1 3 5 2 2" xfId="1027"/>
    <cellStyle name="常规 38 3 2 2 2 2" xfId="1028"/>
    <cellStyle name="强调文字颜色 2 2 2 2 5 2 2" xfId="1029"/>
    <cellStyle name="20% - 强调文字颜色 2 2 6 3 2" xfId="1030"/>
    <cellStyle name="20% - 强调文字颜色 1 3 5 2 2 2" xfId="1031"/>
    <cellStyle name="常规 7 19 48 3" xfId="1032"/>
    <cellStyle name="常规 7 19 53 3" xfId="1033"/>
    <cellStyle name="标题 2 3 2 2 4 3 2" xfId="1034"/>
    <cellStyle name="常规 38 3 2 2 3" xfId="1035"/>
    <cellStyle name="20% - 强调文字颜色 1 3 5 3" xfId="1036"/>
    <cellStyle name="常规 8 2 2 14 2 2" xfId="1037"/>
    <cellStyle name="强调文字颜色 2 2 2 2 5 3" xfId="1038"/>
    <cellStyle name="40% - 强调文字颜色 2 2 2 6" xfId="1039"/>
    <cellStyle name="常规 7 65 2 3" xfId="1040"/>
    <cellStyle name="常规 7 70 2 3" xfId="1041"/>
    <cellStyle name="注释 2 27 2" xfId="1042"/>
    <cellStyle name="注释 2 32 2" xfId="1043"/>
    <cellStyle name="20% - 强调文字颜色 1 3 5 3 2" xfId="1044"/>
    <cellStyle name="常规 8 2 2 14 2 2 2" xfId="1045"/>
    <cellStyle name="强调文字颜色 2 2 2 2 5 3 2" xfId="1046"/>
    <cellStyle name="60% - 强调文字颜色 3 3 3 3 2" xfId="1047"/>
    <cellStyle name="计算 3 3 4 5" xfId="1048"/>
    <cellStyle name="40% - 强调文字颜色 2 3 3 2 2 2 2" xfId="1049"/>
    <cellStyle name="20% - 强调文字颜色 6 2 6 2 2" xfId="1050"/>
    <cellStyle name="常规 3 3 3 2 4" xfId="1051"/>
    <cellStyle name="20% - 强调文字颜色 1 3 6" xfId="1052"/>
    <cellStyle name="常规 38 3 2 3" xfId="1053"/>
    <cellStyle name="常规 7 38 2 3" xfId="1054"/>
    <cellStyle name="常规 7 43 2 3" xfId="1055"/>
    <cellStyle name="强调文字颜色 2 2 2 2 6" xfId="1056"/>
    <cellStyle name="常规 22 33 3" xfId="1057"/>
    <cellStyle name="常规 22 28 3" xfId="1058"/>
    <cellStyle name="60% - 强调文字颜色 3 3 3 3 2 2" xfId="1059"/>
    <cellStyle name="20% - 强调文字颜色 6 2 6 2 2 2" xfId="1060"/>
    <cellStyle name="常规 7 2 56 2 3" xfId="1061"/>
    <cellStyle name="20% - 强调文字颜色 1 3 6 2" xfId="1062"/>
    <cellStyle name="常规 7 2 2 28" xfId="1063"/>
    <cellStyle name="常规 7 2 2 33" xfId="1064"/>
    <cellStyle name="常规 38 3 2 3 2" xfId="1065"/>
    <cellStyle name="常规 7 38 2 3 2" xfId="1066"/>
    <cellStyle name="常规 7 43 2 3 2" xfId="1067"/>
    <cellStyle name="强调文字颜色 2 2 2 2 6 2" xfId="1068"/>
    <cellStyle name="60% - 强调文字颜色 6 2 3 3 2" xfId="1069"/>
    <cellStyle name="20% - 强调文字颜色 3 2 2 2 3" xfId="1070"/>
    <cellStyle name="常规 3 2 3 9" xfId="1071"/>
    <cellStyle name="常规 7 2 4 14 2 3 2" xfId="1072"/>
    <cellStyle name="20% - 强调文字颜色 1 3 6 2 2" xfId="1073"/>
    <cellStyle name="常规 27 2 5 3" xfId="1074"/>
    <cellStyle name="常规 32 2 5 3" xfId="1075"/>
    <cellStyle name="常规 7 2 2 28 2" xfId="1076"/>
    <cellStyle name="常规 7 2 2 33 2" xfId="1077"/>
    <cellStyle name="60% - 强调文字颜色 6 2 3 3 2 2" xfId="1078"/>
    <cellStyle name="20% - 强调文字颜色 3 2 2 2 3 2" xfId="1079"/>
    <cellStyle name="适中 2 2 4" xfId="1080"/>
    <cellStyle name="20% - 强调文字颜色 2 3 6 3" xfId="1081"/>
    <cellStyle name="20% - 强调文字颜色 1 3 6 2 2 2" xfId="1082"/>
    <cellStyle name="常规 7 2 2 28 2 2" xfId="1083"/>
    <cellStyle name="常规 7 2 2 33 2 2" xfId="1084"/>
    <cellStyle name="强调文字颜色 6 2 4" xfId="1085"/>
    <cellStyle name="20% - 强调文字颜色 3 2 2 2 3 2 2" xfId="1086"/>
    <cellStyle name="适中 2 2 4 2" xfId="1087"/>
    <cellStyle name="标题 5 2 7" xfId="1088"/>
    <cellStyle name="常规 39 3 2" xfId="1089"/>
    <cellStyle name="常规 44 3 2" xfId="1090"/>
    <cellStyle name="20% - 强调文字颜色 2 3 6 3 2" xfId="1091"/>
    <cellStyle name="常规 23 2 5 2 2" xfId="1092"/>
    <cellStyle name="常规 18 2 5 2 2" xfId="1093"/>
    <cellStyle name="60% - 强调文字颜色 3 3 3 3 3" xfId="1094"/>
    <cellStyle name="差 3 2 4 3 2" xfId="1095"/>
    <cellStyle name="20% - 强调文字颜色 1 3 7" xfId="1096"/>
    <cellStyle name="常规 38 3 2 4" xfId="1097"/>
    <cellStyle name="常规 7 38 2 4" xfId="1098"/>
    <cellStyle name="常规 7 43 2 4" xfId="1099"/>
    <cellStyle name="强调文字颜色 2 2 2 2 7" xfId="1100"/>
    <cellStyle name="20% - 强调文字颜色 1 3 7 2" xfId="1101"/>
    <cellStyle name="强调文字颜色 2 2 2 2 7 2" xfId="1102"/>
    <cellStyle name="60% - 强调文字颜色 6 2 3 4 2" xfId="1103"/>
    <cellStyle name="20% - 强调文字颜色 3 2 2 3 3" xfId="1104"/>
    <cellStyle name="20% - 强调文字颜色 1 4" xfId="1105"/>
    <cellStyle name="强调文字颜色 2 2 2 3" xfId="1106"/>
    <cellStyle name="20% - 强调文字颜色 1 3 7 2 2" xfId="1107"/>
    <cellStyle name="标题 2 2 2 2 2 3" xfId="1108"/>
    <cellStyle name="常规 21 5 4" xfId="1109"/>
    <cellStyle name="60% - 强调文字颜色 6 2 3 4 2 2" xfId="1110"/>
    <cellStyle name="检查单元格 2 2 2 5 4" xfId="1111"/>
    <cellStyle name="20% - 强调文字颜色 3 2 2 3 3 2" xfId="1112"/>
    <cellStyle name="适中 3 2 4" xfId="1113"/>
    <cellStyle name="20% - 强调文字颜色 1 3 8" xfId="1114"/>
    <cellStyle name="常规 7 19 2 39 2" xfId="1115"/>
    <cellStyle name="常规 7 19 2 44 2" xfId="1116"/>
    <cellStyle name="强调文字颜色 2 2 2 2 8" xfId="1117"/>
    <cellStyle name="20% - 强调文字颜色 1 3 8 2" xfId="1118"/>
    <cellStyle name="常规 7 19 2 39 2 2" xfId="1119"/>
    <cellStyle name="常规 7 19 2 44 2 2" xfId="1120"/>
    <cellStyle name="常规 24 23" xfId="1121"/>
    <cellStyle name="常规 24 18" xfId="1122"/>
    <cellStyle name="60% - 强调文字颜色 6 2 3 5 2" xfId="1123"/>
    <cellStyle name="20% - 强调文字颜色 3 2 2 4 3" xfId="1124"/>
    <cellStyle name="20% - 强调文字颜色 3 2 9" xfId="1125"/>
    <cellStyle name="20% - 强调文字颜色 2 4" xfId="1126"/>
    <cellStyle name="强调文字颜色 2 2 3 3" xfId="1127"/>
    <cellStyle name="20% - 强调文字颜色 1 5 2" xfId="1128"/>
    <cellStyle name="强调文字颜色 2 2 2 4 2" xfId="1129"/>
    <cellStyle name="差 3 4 2 2" xfId="1130"/>
    <cellStyle name="常规 8 4 2 16 2 2" xfId="1131"/>
    <cellStyle name="常规 8 4 2 21 2 2" xfId="1132"/>
    <cellStyle name="输入 2 5 2 4" xfId="1133"/>
    <cellStyle name="20% - 强调文字颜色 1 6 2" xfId="1134"/>
    <cellStyle name="强调文字颜色 2 2 2 5 2" xfId="1135"/>
    <cellStyle name="常规 7 20 2 7" xfId="1136"/>
    <cellStyle name="差 3 4 3 2" xfId="1137"/>
    <cellStyle name="常规 8 4 2 16 3 2" xfId="1138"/>
    <cellStyle name="常规 8 4 2 21 3 2" xfId="1139"/>
    <cellStyle name="20% - 强调文字颜色 2 2 6 2 2 2" xfId="1140"/>
    <cellStyle name="标题 3 2 2 5 2" xfId="1141"/>
    <cellStyle name="差 3 4 4" xfId="1142"/>
    <cellStyle name="常规 8 4 2 16 4" xfId="1143"/>
    <cellStyle name="常规 8 4 2 21 4" xfId="1144"/>
    <cellStyle name="20% - 强调文字颜色 1 7" xfId="1145"/>
    <cellStyle name="强调文字颜色 2 2 2 6" xfId="1146"/>
    <cellStyle name="注释 3 52 3 2" xfId="1147"/>
    <cellStyle name="注释 3 47 3 2" xfId="1148"/>
    <cellStyle name="20% - 强调文字颜色 4 2 2 2 4 2" xfId="1149"/>
    <cellStyle name="标题 3 2 2 5 3" xfId="1150"/>
    <cellStyle name="常规 8 4 2 16 5" xfId="1151"/>
    <cellStyle name="常规 8 4 2 21 5" xfId="1152"/>
    <cellStyle name="20% - 强调文字颜色 1 8" xfId="1153"/>
    <cellStyle name="强调文字颜色 2 2 2 7" xfId="1154"/>
    <cellStyle name="20% - 强调文字颜色 4 2 2 2 4 3" xfId="1155"/>
    <cellStyle name="20% - 强调文字颜色 2 3 2 2 4 2 2" xfId="1156"/>
    <cellStyle name="20% - 强调文字颜色 2 2" xfId="1157"/>
    <cellStyle name="40% - 强调文字颜色 3 2 7" xfId="1158"/>
    <cellStyle name="20% - 强调文字颜色 2 2 2" xfId="1159"/>
    <cellStyle name="40% - 强调文字颜色 3 2 7 2" xfId="1160"/>
    <cellStyle name="20% - 强调文字颜色 2 2 2 2" xfId="1161"/>
    <cellStyle name="40% - 强调文字颜色 1 3 3 3 2 2" xfId="1162"/>
    <cellStyle name="常规 8 2 2 3 2 4" xfId="1163"/>
    <cellStyle name="差 3 5 3" xfId="1164"/>
    <cellStyle name="常规 8 4 2 17 3" xfId="1165"/>
    <cellStyle name="常规 8 4 2 22 3" xfId="1166"/>
    <cellStyle name="20% - 强调文字颜色 2 6" xfId="1167"/>
    <cellStyle name="强调文字颜色 2 2 3 5" xfId="1168"/>
    <cellStyle name="40% - 强调文字颜色 3 2 7 2 2" xfId="1169"/>
    <cellStyle name="20% - 强调文字颜色 2 2 2 2 2" xfId="1170"/>
    <cellStyle name="40% - 强调文字颜色 1 3 3 3 2 2 2" xfId="1171"/>
    <cellStyle name="差 3 5 3 2" xfId="1172"/>
    <cellStyle name="常规 8 4 2 17 3 2" xfId="1173"/>
    <cellStyle name="常规 8 4 2 22 3 2" xfId="1174"/>
    <cellStyle name="20% - 强调文字颜色 2 6 2" xfId="1175"/>
    <cellStyle name="强调文字颜色 2 2 3 5 2" xfId="1176"/>
    <cellStyle name="20% - 强调文字颜色 2 2 2 2 2 2" xfId="1177"/>
    <cellStyle name="20% - 强调文字颜色 2 2 2 2 2 3" xfId="1178"/>
    <cellStyle name="20% - 强调文字颜色 6 2 2 5" xfId="1179"/>
    <cellStyle name="20% - 强调文字颜色 2 2 2 2 2 3 2" xfId="1180"/>
    <cellStyle name="60% - 强调文字颜色 5 2 3 3 2" xfId="1181"/>
    <cellStyle name="强调文字颜色 2 2 2 9" xfId="1182"/>
    <cellStyle name="20% - 强调文字颜色 2 2 2 2 3" xfId="1183"/>
    <cellStyle name="注释 2 3 5 4 2 2" xfId="1184"/>
    <cellStyle name="60% - 强调文字颜色 5 2 3 3 2 2" xfId="1185"/>
    <cellStyle name="20% - 强调文字颜色 2 2 2 2 3 2" xfId="1186"/>
    <cellStyle name="20% - 强调文字颜色 2 2 2 2 3 2 2" xfId="1187"/>
    <cellStyle name="常规 7 2 4 36 2 4" xfId="1188"/>
    <cellStyle name="常规 7 2 4 41 2 4" xfId="1189"/>
    <cellStyle name="20% - 强调文字颜色 2 2 2 2 3 2 2 2" xfId="1190"/>
    <cellStyle name="20% - 强调文字颜色 2 2 2 2 3 3" xfId="1191"/>
    <cellStyle name="20% - 强调文字颜色 6 3 2 5" xfId="1192"/>
    <cellStyle name="20% - 强调文字颜色 2 2 2 2 3 3 2" xfId="1193"/>
    <cellStyle name="常规 135" xfId="1194"/>
    <cellStyle name="常规 140" xfId="1195"/>
    <cellStyle name="60% - 强调文字颜色 5 2 3 3 3" xfId="1196"/>
    <cellStyle name="20% - 强调文字颜色 2 2 2 2 4" xfId="1197"/>
    <cellStyle name="强调文字颜色 1 3 2 2 2 4 2" xfId="1198"/>
    <cellStyle name="20% - 强调文字颜色 2 2 2 2 4 2" xfId="1199"/>
    <cellStyle name="千位分隔 9" xfId="1200"/>
    <cellStyle name="20% - 强调文字颜色 2 2 2 2 4 2 2" xfId="1201"/>
    <cellStyle name="常规 7 2 4 37 2 4" xfId="1202"/>
    <cellStyle name="常规 7 2 4 42 2 4" xfId="1203"/>
    <cellStyle name="千位分隔 9 2" xfId="1204"/>
    <cellStyle name="20% - 强调文字颜色 3 2 2 2 4 3" xfId="1205"/>
    <cellStyle name="适中 2 3 5" xfId="1206"/>
    <cellStyle name="60% - 强调文字颜色 2 3 2 2 2 3" xfId="1207"/>
    <cellStyle name="20% - 强调文字颜色 2 2 2 2 4 2 2 2" xfId="1208"/>
    <cellStyle name="适中 2 2 2 2 4" xfId="1209"/>
    <cellStyle name="常规 7 19 2 10 3" xfId="1210"/>
    <cellStyle name="20% - 强调文字颜色 3 2 2 2 4 3 2" xfId="1211"/>
    <cellStyle name="适中 2 3 5 2" xfId="1212"/>
    <cellStyle name="注释 2 2 2 3" xfId="1213"/>
    <cellStyle name="20% - 强调文字颜色 2 2 2 2 4 3" xfId="1214"/>
    <cellStyle name="60% - 强调文字颜色 1 2 2 3 3" xfId="1215"/>
    <cellStyle name="20% - 强调文字颜色 3 2 2" xfId="1216"/>
    <cellStyle name="解释性文本 2 2 9" xfId="1217"/>
    <cellStyle name="40% - 强调文字颜色 4 2 7" xfId="1218"/>
    <cellStyle name="20% - 强调文字颜色 2 2 2 2 4 3 2" xfId="1219"/>
    <cellStyle name="40% - 强调文字颜色 4 2 7 2" xfId="1220"/>
    <cellStyle name="20% - 强调文字颜色 3 2 2 2" xfId="1221"/>
    <cellStyle name="标题 5 8 2" xfId="1222"/>
    <cellStyle name="20% - 强调文字颜色 2 2 2 2 5 2 2" xfId="1223"/>
    <cellStyle name="常规 7 2 4 38 2 4" xfId="1224"/>
    <cellStyle name="常规 7 2 4 43 2 4" xfId="1225"/>
    <cellStyle name="标题 3 2 7" xfId="1226"/>
    <cellStyle name="常规 37 3 2" xfId="1227"/>
    <cellStyle name="常规 42 3 2" xfId="1228"/>
    <cellStyle name="常规 7 2 37" xfId="1229"/>
    <cellStyle name="常规 7 2 42" xfId="1230"/>
    <cellStyle name="40% - 强调文字颜色 1 2 7 2" xfId="1231"/>
    <cellStyle name="检查单元格 3 5 2 4" xfId="1232"/>
    <cellStyle name="20% - 强调文字颜色 2 3 4 3 2" xfId="1233"/>
    <cellStyle name="常规 7 19 2 2 26 2" xfId="1234"/>
    <cellStyle name="常规 7 19 2 2 31 2" xfId="1235"/>
    <cellStyle name="20% - 强调文字颜色 2 2 2 2 6" xfId="1236"/>
    <cellStyle name="标题 3 2 3 3 3" xfId="1237"/>
    <cellStyle name="20% - 强调文字颜色 2 2 2 2 6 2" xfId="1238"/>
    <cellStyle name="标题 6 8" xfId="1239"/>
    <cellStyle name="强调文字颜色 2 2 3 6" xfId="1240"/>
    <cellStyle name="20% - 强调文字颜色 2 7" xfId="1241"/>
    <cellStyle name="检查单元格 2 3 2 2" xfId="1242"/>
    <cellStyle name="20% - 强调文字颜色 2 2 3 4 2 2 2" xfId="1243"/>
    <cellStyle name="常规 8 4 2 22 4" xfId="1244"/>
    <cellStyle name="常规 8 4 2 17 4" xfId="1245"/>
    <cellStyle name="差 3 5 4" xfId="1246"/>
    <cellStyle name="标题 3 2 2 6 2" xfId="1247"/>
    <cellStyle name="注释 3 52 4 2" xfId="1248"/>
    <cellStyle name="注释 3 47 4 2" xfId="1249"/>
    <cellStyle name="20% - 强调文字颜色 4 2 2 2 5 2" xfId="1250"/>
    <cellStyle name="强调文字颜色 5 3 3 3 2 3 2" xfId="1251"/>
    <cellStyle name="20% - 强调文字颜色 2 3 3 5 2 2" xfId="1252"/>
    <cellStyle name="20% - 强调文字颜色 2 2 2 3" xfId="1253"/>
    <cellStyle name="20% - 强调文字颜色 2 2 2 5" xfId="1254"/>
    <cellStyle name="计算 3 2 2 3 2 4" xfId="1255"/>
    <cellStyle name="20% - 强调文字颜色 4 2 2 2 5 2 2" xfId="1256"/>
    <cellStyle name="20% - 强调文字颜色 2 2 2 3 2" xfId="1257"/>
    <cellStyle name="强调文字颜色 5 3 2 2 2 3" xfId="1258"/>
    <cellStyle name="20% - 强调文字颜色 2 2 2 5 2" xfId="1259"/>
    <cellStyle name="20% - 强调文字颜色 2 2 2 3 2 2" xfId="1260"/>
    <cellStyle name="20% - 强调文字颜色 2 2 2 6" xfId="1261"/>
    <cellStyle name="20% - 强调文字颜色 2 2 2 3 3" xfId="1262"/>
    <cellStyle name="60% - 强调文字颜色 5 2 3 4 2" xfId="1263"/>
    <cellStyle name="强调文字颜色 5 3 2 2 3 3" xfId="1264"/>
    <cellStyle name="20% - 强调文字颜色 2 2 2 6 2" xfId="1265"/>
    <cellStyle name="常规 7 2 42 4 2 2" xfId="1266"/>
    <cellStyle name="常规 7 2 37 4 2 2" xfId="1267"/>
    <cellStyle name="60% - 强调文字颜色 6 3 2 2 5" xfId="1268"/>
    <cellStyle name="20% - 强调文字颜色 2 2 2 3 3 2" xfId="1269"/>
    <cellStyle name="60% - 强调文字颜色 5 2 3 4 2 2" xfId="1270"/>
    <cellStyle name="标题 1 2 2 2 2 3" xfId="1271"/>
    <cellStyle name="强调文字颜色 2 2 3 7" xfId="1272"/>
    <cellStyle name="20% - 强调文字颜色 2 8" xfId="1273"/>
    <cellStyle name="20% - 强调文字颜色 2 3 2 2 4 3 2" xfId="1274"/>
    <cellStyle name="20% - 强调文字颜色 2 2 2 4" xfId="1275"/>
    <cellStyle name="20% - 强调文字颜色 2 2 3 5" xfId="1276"/>
    <cellStyle name="20% - 强调文字颜色 2 2 2 4 2" xfId="1277"/>
    <cellStyle name="强调文字颜色 5 3 2 3 2 3 2" xfId="1278"/>
    <cellStyle name="20% - 强调文字颜色 2 2 3 5 2 2" xfId="1279"/>
    <cellStyle name="检查单元格 3 3 2" xfId="1280"/>
    <cellStyle name="标题 3 3 2 6" xfId="1281"/>
    <cellStyle name="常规 7 2 5 7" xfId="1282"/>
    <cellStyle name="注释 3 16 5" xfId="1283"/>
    <cellStyle name="注释 3 21 5" xfId="1284"/>
    <cellStyle name="20% - 强调文字颜色 2 2 2 4 2 2 2" xfId="1285"/>
    <cellStyle name="标题 2 2 2 6 2" xfId="1286"/>
    <cellStyle name="20% - 强调文字颜色 2 2 3 6" xfId="1287"/>
    <cellStyle name="20% - 强调文字颜色 2 2 2 4 3" xfId="1288"/>
    <cellStyle name="60% - 强调文字颜色 5 2 3 5 2" xfId="1289"/>
    <cellStyle name="常规 7 2 4 21" xfId="1290"/>
    <cellStyle name="常规 7 2 4 16" xfId="1291"/>
    <cellStyle name="20% - 强调文字颜色 2 2 3 6 2" xfId="1292"/>
    <cellStyle name="20% - 强调文字颜色 2 2 2 4 3 2" xfId="1293"/>
    <cellStyle name="标题 2 2 3 6" xfId="1294"/>
    <cellStyle name="强调文字颜色 5 3 2 2 2 4" xfId="1295"/>
    <cellStyle name="20% - 强调文字颜色 2 2 2 5 3" xfId="1296"/>
    <cellStyle name="常规 20 12 2 2" xfId="1297"/>
    <cellStyle name="20% - 强调文字颜色 2 2 4" xfId="1298"/>
    <cellStyle name="40% - 强调文字颜色 3 2 9" xfId="1299"/>
    <cellStyle name="60% - 强调文字颜色 1 2 3 2 2 2" xfId="1300"/>
    <cellStyle name="好 2 2 6 2" xfId="1301"/>
    <cellStyle name="常规 14 13" xfId="1302"/>
    <cellStyle name="标题 1 3 3 4 3" xfId="1303"/>
    <cellStyle name="强调文字颜色 5 3 2 2 3 3 2" xfId="1304"/>
    <cellStyle name="20% - 强调文字颜色 2 2 2 6 2 2" xfId="1305"/>
    <cellStyle name="40% - 强调文字颜色 3 2 2 7" xfId="1306"/>
    <cellStyle name="常规 7 20 2 24 4" xfId="1307"/>
    <cellStyle name="常规 7 20 2 19 4" xfId="1308"/>
    <cellStyle name="60% - 强调文字颜色 6 3 2 2 5 2" xfId="1309"/>
    <cellStyle name="20% - 强调文字颜色 2 2 2 7" xfId="1310"/>
    <cellStyle name="注释 2 61 2 3" xfId="1311"/>
    <cellStyle name="注释 2 56 2 3" xfId="1312"/>
    <cellStyle name="强调文字颜色 5 3 2 2 4 3" xfId="1313"/>
    <cellStyle name="20% - 强调文字颜色 2 2 2 7 2" xfId="1314"/>
    <cellStyle name="40% - 强调文字颜色 3 2 8" xfId="1315"/>
    <cellStyle name="20% - 强调文字颜色 2 2 3" xfId="1316"/>
    <cellStyle name="40% - 强调文字颜色 6 3 6 2 2 2" xfId="1317"/>
    <cellStyle name="常规 14 12" xfId="1318"/>
    <cellStyle name="标题 1 3 3 4 2" xfId="1319"/>
    <cellStyle name="20% - 强调文字颜色 2 2 3 2" xfId="1320"/>
    <cellStyle name="40% - 强调文字颜色 3 2 8 2" xfId="1321"/>
    <cellStyle name="常规 14 12 2" xfId="1322"/>
    <cellStyle name="标题 1 3 3 4 2 2" xfId="1323"/>
    <cellStyle name="20% - 强调文字颜色 2 2 3 2 2" xfId="1324"/>
    <cellStyle name="常规 14 12 2 2" xfId="1325"/>
    <cellStyle name="标题 1 3 3 4 2 2 2" xfId="1326"/>
    <cellStyle name="20% - 强调文字颜色 2 2 3 2 2 2 2" xfId="1327"/>
    <cellStyle name="常规 7 2 4 9 4 2" xfId="1328"/>
    <cellStyle name="60% - 强调文字颜色 5 2 4" xfId="1329"/>
    <cellStyle name="20% - 强调文字颜色 2 2 3 2 3" xfId="1330"/>
    <cellStyle name="差 2 3 4 2 2 2" xfId="1331"/>
    <cellStyle name="强调文字颜色 2 3 2 9" xfId="1332"/>
    <cellStyle name="20% - 强调文字颜色 2 2 3 3" xfId="1333"/>
    <cellStyle name="20% - 强调文字颜色 2 3 2 5" xfId="1334"/>
    <cellStyle name="20% - 强调文字颜色 2 2 3 3 2" xfId="1335"/>
    <cellStyle name="强调文字颜色 5 3 3 2 2 3" xfId="1336"/>
    <cellStyle name="20% - 强调文字颜色 2 3 2 5 2" xfId="1337"/>
    <cellStyle name="链接单元格 3 2 2 3 2 4" xfId="1338"/>
    <cellStyle name="20% - 强调文字颜色 2 2 3 3 2 2" xfId="1339"/>
    <cellStyle name="强调文字颜色 4 2 5 2 2 2" xfId="1340"/>
    <cellStyle name="20% - 强调文字颜色 2 3 2 6" xfId="1341"/>
    <cellStyle name="20% - 强调文字颜色 2 2 3 3 3" xfId="1342"/>
    <cellStyle name="20% - 强调文字颜色 2 3 2 6 2" xfId="1343"/>
    <cellStyle name="20% - 强调文字颜色 2 2 3 3 3 2" xfId="1344"/>
    <cellStyle name="20% - 强调文字颜色 2 2 3 4" xfId="1345"/>
    <cellStyle name="20% - 强调文字颜色 2 3 3 5" xfId="1346"/>
    <cellStyle name="检查单元格 2 3" xfId="1347"/>
    <cellStyle name="20% - 强调文字颜色 2 2 3 4 2" xfId="1348"/>
    <cellStyle name="强调文字颜色 5 3 3 3 2 3" xfId="1349"/>
    <cellStyle name="20% - 强调文字颜色 2 3 3 5 2" xfId="1350"/>
    <cellStyle name="链接单元格 3 2 2 4 2 4" xfId="1351"/>
    <cellStyle name="检查单元格 2 3 2" xfId="1352"/>
    <cellStyle name="20% - 强调文字颜色 2 2 3 4 2 2" xfId="1353"/>
    <cellStyle name="标题 3 2 2 6" xfId="1354"/>
    <cellStyle name="注释 3 52 4" xfId="1355"/>
    <cellStyle name="注释 3 47 4" xfId="1356"/>
    <cellStyle name="20% - 强调文字颜色 4 2 2 2 5" xfId="1357"/>
    <cellStyle name="强调文字颜色 4 2 5 2 3 2" xfId="1358"/>
    <cellStyle name="20% - 强调文字颜色 2 3 3 6" xfId="1359"/>
    <cellStyle name="检查单元格 2 4" xfId="1360"/>
    <cellStyle name="20% - 强调文字颜色 2 2 3 4 3" xfId="1361"/>
    <cellStyle name="60% - 强调文字颜色 5 3 2 2 2 2 2" xfId="1362"/>
    <cellStyle name="20% - 强调文字颜色 2 3 3 6 2" xfId="1363"/>
    <cellStyle name="检查单元格 2 4 2" xfId="1364"/>
    <cellStyle name="20% - 强调文字颜色 2 2 3 4 3 2" xfId="1365"/>
    <cellStyle name="标题 3 2 3 6" xfId="1366"/>
    <cellStyle name="20% - 强调文字颜色 2 2 4 2" xfId="1367"/>
    <cellStyle name="好 2 2 6 2 2" xfId="1368"/>
    <cellStyle name="常规 14 13 2" xfId="1369"/>
    <cellStyle name="标题 1 3 3 4 3 2" xfId="1370"/>
    <cellStyle name="20% - 强调文字颜色 2 2 4 3" xfId="1371"/>
    <cellStyle name="常规 7 2 2 2 11 2 3 2" xfId="1372"/>
    <cellStyle name="20% - 强调文字颜色 6 3 2 2 2 2" xfId="1373"/>
    <cellStyle name="常规 14 7 2 2 2" xfId="1374"/>
    <cellStyle name="常规 12 30 2 2" xfId="1375"/>
    <cellStyle name="常规 12 25 2 2" xfId="1376"/>
    <cellStyle name="标题 4 3 6 2" xfId="1377"/>
    <cellStyle name="20% - 强调文字颜色 2 2 5" xfId="1378"/>
    <cellStyle name="常规 8 2 2 2 46" xfId="1379"/>
    <cellStyle name="20% - 强调文字颜色 6 3 2 2 2 2 2" xfId="1380"/>
    <cellStyle name="20% - 强调文字颜色 2 2 5 2" xfId="1381"/>
    <cellStyle name="标题 4 3 6 2 2" xfId="1382"/>
    <cellStyle name="20% - 强调文字颜色 2 2 5 2 2" xfId="1383"/>
    <cellStyle name="常规 8 2 2 2 46 2" xfId="1384"/>
    <cellStyle name="常规 7 2 4 2 12" xfId="1385"/>
    <cellStyle name="20% - 强调文字颜色 6 3 2 2 2 2 2 2" xfId="1386"/>
    <cellStyle name="20% - 强调文字颜色 2 2 5 3" xfId="1387"/>
    <cellStyle name="20% - 强调文字颜色 2 2 5 3 2" xfId="1388"/>
    <cellStyle name="20% - 强调文字颜色 6 3 2 2 2 3" xfId="1389"/>
    <cellStyle name="20% - 强调文字颜色 2 2 6" xfId="1390"/>
    <cellStyle name="标题 4 3 6 3" xfId="1391"/>
    <cellStyle name="40% - 强调文字颜色 1 3 2 2 3 3 2" xfId="1392"/>
    <cellStyle name="60% - 强调文字颜色 3 3 4 2 2" xfId="1393"/>
    <cellStyle name="20% - 强调文字颜色 2 2 6 2" xfId="1394"/>
    <cellStyle name="20% - 强调文字颜色 6 3 2 2 2 3 2" xfId="1395"/>
    <cellStyle name="20% - 强调文字颜色 2 2 6 2 2" xfId="1396"/>
    <cellStyle name="20% - 强调文字颜色 2 2 7" xfId="1397"/>
    <cellStyle name="20% - 强调文字颜色 2 2 7 2" xfId="1398"/>
    <cellStyle name="常规 14 6 3 2 3 2" xfId="1399"/>
    <cellStyle name="20% - 强调文字颜色 2 2 8" xfId="1400"/>
    <cellStyle name="20% - 强调文字颜色 2 2 8 2" xfId="1401"/>
    <cellStyle name="20% - 强调文字颜色 3 2 2 4 2" xfId="1402"/>
    <cellStyle name="20% - 强调文字颜色 3 2 8" xfId="1403"/>
    <cellStyle name="强调文字颜色 2 2 3 2" xfId="1404"/>
    <cellStyle name="20% - 强调文字颜色 2 3" xfId="1405"/>
    <cellStyle name="计算 2 3 7" xfId="1406"/>
    <cellStyle name="20% - 强调文字颜色 3 2 2 4 2 2" xfId="1407"/>
    <cellStyle name="常规 7 2 2 6 3" xfId="1408"/>
    <cellStyle name="20% - 强调文字颜色 3 2 8 2" xfId="1409"/>
    <cellStyle name="强调文字颜色 2 2 3 2 2" xfId="1410"/>
    <cellStyle name="20% - 强调文字颜色 2 3 2" xfId="1411"/>
    <cellStyle name="常规 13 13 2 2" xfId="1412"/>
    <cellStyle name="40% - 强调文字颜色 3 3 7" xfId="1413"/>
    <cellStyle name="计算 2 3 7 2" xfId="1414"/>
    <cellStyle name="20% - 强调文字颜色 3 2 2 4 2 2 2" xfId="1415"/>
    <cellStyle name="强调文字颜色 2 2 3 2 2 2" xfId="1416"/>
    <cellStyle name="20% - 强调文字颜色 2 3 2 2" xfId="1417"/>
    <cellStyle name="常规 13 13 2 2 2" xfId="1418"/>
    <cellStyle name="40% - 强调文字颜色 3 3 7 2" xfId="1419"/>
    <cellStyle name="常规 14 6 3 2 4 2" xfId="1420"/>
    <cellStyle name="20% - 强调文字颜色 2 3 8" xfId="1421"/>
    <cellStyle name="20% - 强调文字颜色 2 3 2 2 2 2" xfId="1422"/>
    <cellStyle name="60% - 强调文字颜色 6 3 3 5" xfId="1423"/>
    <cellStyle name="常规 8 12 5" xfId="1424"/>
    <cellStyle name="千位分隔[0] 2 2 3 3" xfId="1425"/>
    <cellStyle name="常规 4 7 3 6" xfId="1426"/>
    <cellStyle name="20% - 强调文字颜色 2 3 8 2" xfId="1427"/>
    <cellStyle name="20% - 强调文字颜色 2 3 2 2 2 2 2" xfId="1428"/>
    <cellStyle name="20% - 强调文字颜色 3 3 2 4 3" xfId="1429"/>
    <cellStyle name="常规 4 7 9" xfId="1430"/>
    <cellStyle name="60% - 强调文字颜色 6 3 3 5 2" xfId="1431"/>
    <cellStyle name="20% - 强调文字颜色 2 3 2 2 2 2 2 2" xfId="1432"/>
    <cellStyle name="20% - 强调文字颜色 3 3 2 4 3 2" xfId="1433"/>
    <cellStyle name="20% - 强调文字颜色 2 3 2 2 2 3" xfId="1434"/>
    <cellStyle name="常规 2 7 2 2 2 2 2" xfId="1435"/>
    <cellStyle name="60% - 强调文字颜色 6 3 3 6" xfId="1436"/>
    <cellStyle name="常规 7 20 8" xfId="1437"/>
    <cellStyle name="20% - 强调文字颜色 3 3 2 5 3" xfId="1438"/>
    <cellStyle name="20% - 强调文字颜色 2 3 2 2 2 3 2" xfId="1439"/>
    <cellStyle name="20% - 强调文字颜色 5 2 2 7" xfId="1440"/>
    <cellStyle name="检查单元格 3 2 2 3 2 2" xfId="1441"/>
    <cellStyle name="20% - 强调文字颜色 2 3 2 2 3 2" xfId="1442"/>
    <cellStyle name="60% - 强调文字颜色 5 3 3 3 2 2" xfId="1443"/>
    <cellStyle name="检查单元格 3 2 2 3 2 2 2" xfId="1444"/>
    <cellStyle name="20% - 强调文字颜色 2 3 2 2 3 2 2" xfId="1445"/>
    <cellStyle name="20% - 强调文字颜色 3 3 3 4 3" xfId="1446"/>
    <cellStyle name="20% - 强调文字颜色 2 3 2 2 3 2 2 2" xfId="1447"/>
    <cellStyle name="20% - 强调文字颜色 3 3 3 4 3 2" xfId="1448"/>
    <cellStyle name="检查单元格 3 2 2 3 2 3 2" xfId="1449"/>
    <cellStyle name="20% - 强调文字颜色 2 3 2 2 3 3 2" xfId="1450"/>
    <cellStyle name="20% - 强调文字颜色 5 3 2 7" xfId="1451"/>
    <cellStyle name="检查单元格 3 2 2 3 3 2" xfId="1452"/>
    <cellStyle name="20% - 强调文字颜色 2 3 2 2 4 2" xfId="1453"/>
    <cellStyle name="20% - 强调文字颜色 2 3 2 2 4 2 2 2" xfId="1454"/>
    <cellStyle name="适中 3 2 2 6" xfId="1455"/>
    <cellStyle name="60% - 强调文字颜色 2 2 2 2 4 3" xfId="1456"/>
    <cellStyle name="20% - 强调文字颜色 4 2 2 2 4 3 2" xfId="1457"/>
    <cellStyle name="20% - 强调文字颜色 2 3 2 2 4 3" xfId="1458"/>
    <cellStyle name="检查单元格 3 2 2 3 4 2" xfId="1459"/>
    <cellStyle name="20% - 强调文字颜色 2 3 2 2 5 2" xfId="1460"/>
    <cellStyle name="常规 8 2 2 10 2 2" xfId="1461"/>
    <cellStyle name="常规 7 2 2 2 2 8 4 2" xfId="1462"/>
    <cellStyle name="标题 4 2 3 2 3" xfId="1463"/>
    <cellStyle name="20% - 强调文字颜色 2 3 2 2 5 2 2" xfId="1464"/>
    <cellStyle name="强调文字颜色 2 2 3 2 2 3" xfId="1465"/>
    <cellStyle name="20% - 强调文字颜色 2 3 2 3" xfId="1466"/>
    <cellStyle name="常规 3 4 2 2 2 2 2" xfId="1467"/>
    <cellStyle name="20% - 强调文字颜色 3 2 2 5" xfId="1468"/>
    <cellStyle name="强调文字颜色 2 2 3 2 2 3 2" xfId="1469"/>
    <cellStyle name="常规 3 2 2 11" xfId="1470"/>
    <cellStyle name="20% - 强调文字颜色 2 3 2 3 2" xfId="1471"/>
    <cellStyle name="强调文字颜色 4 2 2 3 5" xfId="1472"/>
    <cellStyle name="常规 40 3 2" xfId="1473"/>
    <cellStyle name="常规 35 3 2" xfId="1474"/>
    <cellStyle name="标题 1 2 7" xfId="1475"/>
    <cellStyle name="常规 3 4 2 2 2 2 3" xfId="1476"/>
    <cellStyle name="20% - 强调文字颜色 3 2 2 6" xfId="1477"/>
    <cellStyle name="检查单元格 3 2 2 4 2" xfId="1478"/>
    <cellStyle name="20% - 强调文字颜色 2 3 2 3 3" xfId="1479"/>
    <cellStyle name="60% - 强调文字颜色 5 3 3 4 2" xfId="1480"/>
    <cellStyle name="常规 40 3 3" xfId="1481"/>
    <cellStyle name="常规 35 3 3" xfId="1482"/>
    <cellStyle name="标题 1 2 8" xfId="1483"/>
    <cellStyle name="20% - 强调文字颜色 3 2 2 6 2" xfId="1484"/>
    <cellStyle name="20% - 强调文字颜色 4 2 3 6" xfId="1485"/>
    <cellStyle name="检查单元格 3 2 2 4 2 2" xfId="1486"/>
    <cellStyle name="20% - 强调文字颜色 2 3 2 3 3 2" xfId="1487"/>
    <cellStyle name="60% - 强调文字颜色 5 3 3 4 2 2" xfId="1488"/>
    <cellStyle name="常规 40 3 3 2" xfId="1489"/>
    <cellStyle name="常规 35 3 3 2" xfId="1490"/>
    <cellStyle name="标题 1 2 8 2" xfId="1491"/>
    <cellStyle name="标题 1 3 2 2 2 3" xfId="1492"/>
    <cellStyle name="强调文字颜色 2 2 3 2 2 4" xfId="1493"/>
    <cellStyle name="20% - 强调文字颜色 2 3 2 4" xfId="1494"/>
    <cellStyle name="20% - 强调文字颜色 2 3 2 4 2" xfId="1495"/>
    <cellStyle name="常规 14 4 2 3" xfId="1496"/>
    <cellStyle name="强调文字颜色 4 2 2 4 5" xfId="1497"/>
    <cellStyle name="常规 40 4 2" xfId="1498"/>
    <cellStyle name="常规 35 4 2" xfId="1499"/>
    <cellStyle name="标题 1 3 7" xfId="1500"/>
    <cellStyle name="20% - 强调文字颜色 2 3 2 4 2 2" xfId="1501"/>
    <cellStyle name="常规 14 4 2 3 2" xfId="1502"/>
    <cellStyle name="常规 40 4 2 2" xfId="1503"/>
    <cellStyle name="常规 35 4 2 2" xfId="1504"/>
    <cellStyle name="标题 1 3 7 2" xfId="1505"/>
    <cellStyle name="检查单元格 3 2 2 5 2" xfId="1506"/>
    <cellStyle name="20% - 强调文字颜色 2 3 2 4 3" xfId="1507"/>
    <cellStyle name="60% - 强调文字颜色 5 3 2 4 2 2" xfId="1508"/>
    <cellStyle name="60% - 强调文字颜色 5 3 3 5 2" xfId="1509"/>
    <cellStyle name="常规 7 19 31 4 2" xfId="1510"/>
    <cellStyle name="常规 7 19 26 4 2" xfId="1511"/>
    <cellStyle name="常规 34 2 2 2 2" xfId="1512"/>
    <cellStyle name="常规 14 4 2 4" xfId="1513"/>
    <cellStyle name="常规 40 4 3" xfId="1514"/>
    <cellStyle name="常规 35 4 3" xfId="1515"/>
    <cellStyle name="标题 1 3 8" xfId="1516"/>
    <cellStyle name="检查单元格 3 2 2 5 2 2" xfId="1517"/>
    <cellStyle name="20% - 强调文字颜色 2 3 2 4 3 2" xfId="1518"/>
    <cellStyle name="常规 7 19 31 4 2 2" xfId="1519"/>
    <cellStyle name="常规 7 19 26 4 2 2" xfId="1520"/>
    <cellStyle name="常规 34 2 2 2 2 2" xfId="1521"/>
    <cellStyle name="常规 14 4 2 4 2" xfId="1522"/>
    <cellStyle name="常规 40 4 3 2" xfId="1523"/>
    <cellStyle name="常规 35 4 3 2" xfId="1524"/>
    <cellStyle name="标题 1 3 8 2" xfId="1525"/>
    <cellStyle name="强调文字颜色 5 3 3 2 2 4" xfId="1526"/>
    <cellStyle name="20% - 强调文字颜色 2 3 2 5 3" xfId="1527"/>
    <cellStyle name="检查单元格 3 2 2 6 2" xfId="1528"/>
    <cellStyle name="20% - 强调文字颜色 2 3 2 7" xfId="1529"/>
    <cellStyle name="20% - 强调文字颜色 4 2 6 2" xfId="1530"/>
    <cellStyle name="常规 34 20 2" xfId="1531"/>
    <cellStyle name="常规 34 15 2" xfId="1532"/>
    <cellStyle name="常规 29 20 2" xfId="1533"/>
    <cellStyle name="常规 29 15 2" xfId="1534"/>
    <cellStyle name="60% - 强调文字颜色 1 3 3 3" xfId="1535"/>
    <cellStyle name="20% - 强调文字颜色 2 3 2 7 2" xfId="1536"/>
    <cellStyle name="20% - 强调文字颜色 4 2 6 2 2" xfId="1537"/>
    <cellStyle name="常规 34 20 2 2" xfId="1538"/>
    <cellStyle name="常规 34 15 2 2" xfId="1539"/>
    <cellStyle name="常规 29 20 2 2" xfId="1540"/>
    <cellStyle name="常规 29 15 2 2" xfId="1541"/>
    <cellStyle name="常规 7 2 7 2 3" xfId="1542"/>
    <cellStyle name="60% - 强调文字颜色 1 3 3 3 2" xfId="1543"/>
    <cellStyle name="强调文字颜色 2 2 3 2 3 2" xfId="1544"/>
    <cellStyle name="20% - 强调文字颜色 2 3 3 2" xfId="1545"/>
    <cellStyle name="40% - 强调文字颜色 3 3 8 2" xfId="1546"/>
    <cellStyle name="标题 1 3 3 5 2 2" xfId="1547"/>
    <cellStyle name="20% - 强调文字颜色 2 3 3 2 2" xfId="1548"/>
    <cellStyle name="40% - 强调文字颜色 6 3 2 2 2 3" xfId="1549"/>
    <cellStyle name="20% - 强调文字颜色 2 3 3 2 2 2" xfId="1550"/>
    <cellStyle name="输出 3 2 4 2 3" xfId="1551"/>
    <cellStyle name="40% - 强调文字颜色 6 3 2 2 2 3 2" xfId="1552"/>
    <cellStyle name="20% - 强调文字颜色 2 3 3 2 2 2 2" xfId="1553"/>
    <cellStyle name="20% - 强调文字颜色 4 3 2 4 3" xfId="1554"/>
    <cellStyle name="20% - 强调文字颜色 4 3 6 3" xfId="1555"/>
    <cellStyle name="检查单元格 3 2 3 3 2" xfId="1556"/>
    <cellStyle name="20% - 强调文字颜色 2 3 3 2 3" xfId="1557"/>
    <cellStyle name="20% - 强调文字颜色 2 3 3 2 3 2" xfId="1558"/>
    <cellStyle name="20% - 强调文字颜色 2 3 3 3" xfId="1559"/>
    <cellStyle name="20% - 强调文字颜色 3 3 2 2 3 2 2 2" xfId="1560"/>
    <cellStyle name="20% - 强调文字颜色 2 3 3 3 2 2" xfId="1561"/>
    <cellStyle name="输出 3 2 5 2 3" xfId="1562"/>
    <cellStyle name="40% - 强调文字颜色 6 3 2 2 3 3 2" xfId="1563"/>
    <cellStyle name="常规 41 3 2 2" xfId="1564"/>
    <cellStyle name="常规 36 3 2 2" xfId="1565"/>
    <cellStyle name="标题 2 2 7 2" xfId="1566"/>
    <cellStyle name="20% - 强调文字颜色 2 3 3 3 2 2 2" xfId="1567"/>
    <cellStyle name="60% - 强调文字颜色 5 2 6" xfId="1568"/>
    <cellStyle name="20% - 强调文字颜色 5 3 6 3" xfId="1569"/>
    <cellStyle name="常规 41 3 2 2 2" xfId="1570"/>
    <cellStyle name="常规 36 3 2 2 2" xfId="1571"/>
    <cellStyle name="标题 2 2 7 2 2" xfId="1572"/>
    <cellStyle name="检查单元格 3 2 3 4 2" xfId="1573"/>
    <cellStyle name="20% - 强调文字颜色 2 3 3 3 3" xfId="1574"/>
    <cellStyle name="常规 41 3 3" xfId="1575"/>
    <cellStyle name="常规 36 3 3" xfId="1576"/>
    <cellStyle name="标题 2 2 8" xfId="1577"/>
    <cellStyle name="20% - 强调文字颜色 2 3 3 4" xfId="1578"/>
    <cellStyle name="20% - 强调文字颜色 2 3 3 4 2" xfId="1579"/>
    <cellStyle name="40% - 强调文字颜色 6 3 2 2 4 3" xfId="1580"/>
    <cellStyle name="计算 3 2 2 2 2" xfId="1581"/>
    <cellStyle name="常规 14 5 2 3" xfId="1582"/>
    <cellStyle name="强调文字颜色 4 2 3 4 5" xfId="1583"/>
    <cellStyle name="常规 41 4 2" xfId="1584"/>
    <cellStyle name="常规 36 4 2" xfId="1585"/>
    <cellStyle name="标题 2 3 7" xfId="1586"/>
    <cellStyle name="20% - 强调文字颜色 2 3 3 4 2 2" xfId="1587"/>
    <cellStyle name="40% - 强调文字颜色 6 3 2 2 4 3 2" xfId="1588"/>
    <cellStyle name="常规 41 4 2 2" xfId="1589"/>
    <cellStyle name="常规 36 4 2 2" xfId="1590"/>
    <cellStyle name="标题 2 3 7 2" xfId="1591"/>
    <cellStyle name="20% - 强调文字颜色 2 3 3 4 3" xfId="1592"/>
    <cellStyle name="60% - 强调文字颜色 5 3 2 5 2 2" xfId="1593"/>
    <cellStyle name="常规 41 4 3" xfId="1594"/>
    <cellStyle name="常规 36 4 3" xfId="1595"/>
    <cellStyle name="标题 2 3 8" xfId="1596"/>
    <cellStyle name="20% - 强调文字颜色 2 3 3 4 3 2" xfId="1597"/>
    <cellStyle name="常规 41 4 3 2" xfId="1598"/>
    <cellStyle name="常规 36 4 3 2" xfId="1599"/>
    <cellStyle name="标题 2 3 8 2" xfId="1600"/>
    <cellStyle name="强调文字颜色 2 2 3 2 4" xfId="1601"/>
    <cellStyle name="20% - 强调文字颜色 2 3 4" xfId="1602"/>
    <cellStyle name="强调文字颜色 2 2 3 2 4 2" xfId="1603"/>
    <cellStyle name="常规 7 19 2 2 30" xfId="1604"/>
    <cellStyle name="常规 7 19 2 2 25" xfId="1605"/>
    <cellStyle name="20% - 强调文字颜色 2 3 4 2" xfId="1606"/>
    <cellStyle name="好 3 2 2 2 2 2 2" xfId="1607"/>
    <cellStyle name="40% - 强调文字颜色 1 2 6" xfId="1608"/>
    <cellStyle name="常规 7 19 2 2 30 2" xfId="1609"/>
    <cellStyle name="常规 7 19 2 2 25 2" xfId="1610"/>
    <cellStyle name="20% - 强调文字颜色 2 3 4 2 2" xfId="1611"/>
    <cellStyle name="40% - 强调文字颜色 1 2 6 2" xfId="1612"/>
    <cellStyle name="注释 2 40" xfId="1613"/>
    <cellStyle name="注释 2 35" xfId="1614"/>
    <cellStyle name="常规 7 19 2 2 30 2 2" xfId="1615"/>
    <cellStyle name="常规 7 19 2 2 25 2 2" xfId="1616"/>
    <cellStyle name="20% - 强调文字颜色 2 3 4 2 2 2" xfId="1617"/>
    <cellStyle name="40% - 强调文字颜色 1 2 6 2 2" xfId="1618"/>
    <cellStyle name="常规 7 19 2 2 31" xfId="1619"/>
    <cellStyle name="常规 7 19 2 2 26" xfId="1620"/>
    <cellStyle name="20% - 强调文字颜色 2 3 4 3" xfId="1621"/>
    <cellStyle name="40% - 强调文字颜色 1 2 7" xfId="1622"/>
    <cellStyle name="好 3 2 2 2 2 3" xfId="1623"/>
    <cellStyle name="20% - 强调文字颜色 6 3 2 2 3 2" xfId="1624"/>
    <cellStyle name="常规 7 44 2 2" xfId="1625"/>
    <cellStyle name="常规 7 39 2 2" xfId="1626"/>
    <cellStyle name="常规 38 4 2 2" xfId="1627"/>
    <cellStyle name="20% - 强调文字颜色 2 3 5" xfId="1628"/>
    <cellStyle name="强调文字颜色 2 2 3 2 5" xfId="1629"/>
    <cellStyle name="标题 4 3 7 2" xfId="1630"/>
    <cellStyle name="常规 7 44 2 2 2" xfId="1631"/>
    <cellStyle name="常规 7 39 2 2 2" xfId="1632"/>
    <cellStyle name="常规 38 4 2 2 2" xfId="1633"/>
    <cellStyle name="20% - 强调文字颜色 2 3 5 2" xfId="1634"/>
    <cellStyle name="20% - 强调文字颜色 6 3 2 2 3 2 2" xfId="1635"/>
    <cellStyle name="好 3 2 2 2 2 3 2" xfId="1636"/>
    <cellStyle name="40% - 强调文字颜色 1 3 6" xfId="1637"/>
    <cellStyle name="20% - 强调文字颜色 2 3 5 2 2" xfId="1638"/>
    <cellStyle name="20% - 强调文字颜色 6 3 2 2 3 2 2 2" xfId="1639"/>
    <cellStyle name="40% - 强调文字颜色 1 3 6 2" xfId="1640"/>
    <cellStyle name="20% - 强调文字颜色 2 3 5 2 2 2" xfId="1641"/>
    <cellStyle name="常规 7 51" xfId="1642"/>
    <cellStyle name="常规 7 46" xfId="1643"/>
    <cellStyle name="常规 38 6" xfId="1644"/>
    <cellStyle name="40% - 强调文字颜色 1 3 6 2 2" xfId="1645"/>
    <cellStyle name="20% - 强调文字颜色 3 2 2 2 2 2" xfId="1646"/>
    <cellStyle name="20% - 强调文字颜色 2 3 5 3" xfId="1647"/>
    <cellStyle name="常规 9 2 7" xfId="1648"/>
    <cellStyle name="常规 13 11 2 2" xfId="1649"/>
    <cellStyle name="40% - 强调文字颜色 1 3 7" xfId="1650"/>
    <cellStyle name="强调文字颜色 5 2 4" xfId="1651"/>
    <cellStyle name="20% - 强调文字颜色 3 2 2 2 2 2 2" xfId="1652"/>
    <cellStyle name="20% - 强调文字颜色 2 3 5 3 2" xfId="1653"/>
    <cellStyle name="常规 9 2 7 2" xfId="1654"/>
    <cellStyle name="常规 13 11 2 2 2" xfId="1655"/>
    <cellStyle name="检查单元格 3 6 2 4" xfId="1656"/>
    <cellStyle name="40% - 强调文字颜色 1 3 7 2" xfId="1657"/>
    <cellStyle name="常规 7 43 2" xfId="1658"/>
    <cellStyle name="常规 7 38 2" xfId="1659"/>
    <cellStyle name="常规 43 3 2" xfId="1660"/>
    <cellStyle name="常规 38 3 2" xfId="1661"/>
    <cellStyle name="常规 12 24 3" xfId="1662"/>
    <cellStyle name="常规 12 19 3" xfId="1663"/>
    <cellStyle name="标题 4 2 7" xfId="1664"/>
    <cellStyle name="常规 8 10 5" xfId="1665"/>
    <cellStyle name="常规 7 44 2 3 2" xfId="1666"/>
    <cellStyle name="常规 7 39 2 3 2" xfId="1667"/>
    <cellStyle name="20% - 强调文字颜色 2 3 6 2" xfId="1668"/>
    <cellStyle name="常规 12 3 2 2 2 2" xfId="1669"/>
    <cellStyle name="20% - 强调文字颜色 6 3 2 2 3 3 2" xfId="1670"/>
    <cellStyle name="20% - 强调文字颜色 2 3 6 2 2" xfId="1671"/>
    <cellStyle name="20% - 强调文字颜色 2 3 6 2 2 2" xfId="1672"/>
    <cellStyle name="常规 7 44 2 4" xfId="1673"/>
    <cellStyle name="常规 7 39 2 4" xfId="1674"/>
    <cellStyle name="20% - 强调文字颜色 2 3 7" xfId="1675"/>
    <cellStyle name="常规 8 11 5" xfId="1676"/>
    <cellStyle name="千位分隔[0] 2 2 2 3" xfId="1677"/>
    <cellStyle name="常规 4 7 2 6" xfId="1678"/>
    <cellStyle name="20% - 强调文字颜色 2 3 7 2" xfId="1679"/>
    <cellStyle name="千位分隔[0] 2 2 2 3 2" xfId="1680"/>
    <cellStyle name="常规 4 7 2 6 2" xfId="1681"/>
    <cellStyle name="20% - 强调文字颜色 2 3 7 2 2" xfId="1682"/>
    <cellStyle name="20% - 强调文字颜色 3 2" xfId="1683"/>
    <cellStyle name="常规 3 2 3 8" xfId="1684"/>
    <cellStyle name="20% - 强调文字颜色 3 2 2 2 2" xfId="1685"/>
    <cellStyle name="40% - 强调文字颜色 4 2 7 2 2" xfId="1686"/>
    <cellStyle name="强调文字颜色 5 3 4" xfId="1687"/>
    <cellStyle name="20% - 强调文字颜色 3 2 2 2 2 3 2" xfId="1688"/>
    <cellStyle name="适中 2 2 4 2 2" xfId="1689"/>
    <cellStyle name="20% - 强调文字颜色 3 2 2 2 3 2 2 2" xfId="1690"/>
    <cellStyle name="强调文字颜色 6 2 4 2" xfId="1691"/>
    <cellStyle name="适中 2 2 5" xfId="1692"/>
    <cellStyle name="20% - 强调文字颜色 3 2 2 2 3 3" xfId="1693"/>
    <cellStyle name="适中 2 2 5 2" xfId="1694"/>
    <cellStyle name="20% - 强调文字颜色 3 2 2 2 3 3 2" xfId="1695"/>
    <cellStyle name="强调文字颜色 6 3 4" xfId="1696"/>
    <cellStyle name="适中 2 3 4 2" xfId="1697"/>
    <cellStyle name="20% - 强调文字颜色 3 2 2 2 4 2 2" xfId="1698"/>
    <cellStyle name="常规 4 7 2 2 4 3" xfId="1699"/>
    <cellStyle name="适中 2 4 4 2" xfId="1700"/>
    <cellStyle name="20% - 强调文字颜色 3 2 2 2 5 2 2" xfId="1701"/>
    <cellStyle name="适中 2 5 4" xfId="1702"/>
    <cellStyle name="20% - 强调文字颜色 3 2 2 2 6 2" xfId="1703"/>
    <cellStyle name="20% - 强调文字颜色 3 2 2 3" xfId="1704"/>
    <cellStyle name="20% - 强调文字颜色 3 2 2 4" xfId="1705"/>
    <cellStyle name="常规 7 19 2 2 33 2 3" xfId="1706"/>
    <cellStyle name="常规 7 19 2 2 28 2 3" xfId="1707"/>
    <cellStyle name="标题 6 3 2 2 2 2" xfId="1708"/>
    <cellStyle name="计算 3 3 7 2" xfId="1709"/>
    <cellStyle name="20% - 强调文字颜色 3 2 2 5 2 2 2" xfId="1710"/>
    <cellStyle name="20% - 强调文字颜色 4 2 2 6 2 2" xfId="1711"/>
    <cellStyle name="20% - 强调文字颜色 3 2 2 5 3" xfId="1712"/>
    <cellStyle name="20% - 强调文字颜色 4 2 2 7" xfId="1713"/>
    <cellStyle name="60% - 强调文字颜色 1 2" xfId="1714"/>
    <cellStyle name="20% - 强调文字颜色 3 2 2 5 3 2" xfId="1715"/>
    <cellStyle name="常规 37 41 3" xfId="1716"/>
    <cellStyle name="常规 37 36 3" xfId="1717"/>
    <cellStyle name="20% - 强调文字颜色 4 2 2 7 2" xfId="1718"/>
    <cellStyle name="千位分隔[0] 3 2 4 3" xfId="1719"/>
    <cellStyle name="60% - 强调文字颜色 1 2 2" xfId="1720"/>
    <cellStyle name="20% - 强调文字颜色 3 2 2 6 2 2" xfId="1721"/>
    <cellStyle name="20% - 强调文字颜色 4 2 3 6 2" xfId="1722"/>
    <cellStyle name="20% - 强调文字颜色 3 2 2 7" xfId="1723"/>
    <cellStyle name="20% - 强调文字颜色 3 2 2 7 2" xfId="1724"/>
    <cellStyle name="20% - 强调文字颜色 3 2 3" xfId="1725"/>
    <cellStyle name="40% - 强调文字颜色 4 2 8" xfId="1726"/>
    <cellStyle name="20% - 强调文字颜色 3 2 3 2" xfId="1727"/>
    <cellStyle name="40% - 强调文字颜色 4 2 8 2" xfId="1728"/>
    <cellStyle name="20% - 强调文字颜色 3 2 3 2 2 2 2" xfId="1729"/>
    <cellStyle name="20% - 强调文字颜色 6 2 3 5" xfId="1730"/>
    <cellStyle name="20% - 强调文字颜色 3 2 3 2 3" xfId="1731"/>
    <cellStyle name="60% - 强调文字颜色 4 3 2 2 2 2 2" xfId="1732"/>
    <cellStyle name="20% - 强调文字颜色 3 2 3 2 3 2" xfId="1733"/>
    <cellStyle name="常规 13 6" xfId="1734"/>
    <cellStyle name="好 4 3 6" xfId="1735"/>
    <cellStyle name="20% - 强调文字颜色 3 2 3 3 2 2 2" xfId="1736"/>
    <cellStyle name="20% - 强调文字颜色 3 2 3 3 3" xfId="1737"/>
    <cellStyle name="20% - 强调文字颜色 3 2 3 3 3 2" xfId="1738"/>
    <cellStyle name="60% - 强调文字颜色 1 2 6 3" xfId="1739"/>
    <cellStyle name="20% - 强调文字颜色 3 2 3 4" xfId="1740"/>
    <cellStyle name="20% - 强调文字颜色 3 2 3 4 2" xfId="1741"/>
    <cellStyle name="20% - 强调文字颜色 4 2 8" xfId="1742"/>
    <cellStyle name="常规 10 3 3" xfId="1743"/>
    <cellStyle name="常规 8 2 2 2 40 3" xfId="1744"/>
    <cellStyle name="常规 8 2 2 2 35 3" xfId="1745"/>
    <cellStyle name="20% - 强调文字颜色 3 2 3 4 2 2" xfId="1746"/>
    <cellStyle name="常规 34 22 2" xfId="1747"/>
    <cellStyle name="常规 34 17 2" xfId="1748"/>
    <cellStyle name="常规 29 22 2" xfId="1749"/>
    <cellStyle name="常规 29 17 2" xfId="1750"/>
    <cellStyle name="60% - 强调文字颜色 1 3 5 3" xfId="1751"/>
    <cellStyle name="20% - 强调文字颜色 4 2 8 2" xfId="1752"/>
    <cellStyle name="常规 10 3 3 2" xfId="1753"/>
    <cellStyle name="20% - 强调文字颜色 3 2 3 4 2 2 2" xfId="1754"/>
    <cellStyle name="20% - 强调文字颜色 3 2 3 4 3" xfId="1755"/>
    <cellStyle name="常规 20 2 2 4 2" xfId="1756"/>
    <cellStyle name="常规 15 2 2 4 2" xfId="1757"/>
    <cellStyle name="20% - 强调文字颜色 4 2 9" xfId="1758"/>
    <cellStyle name="常规 10 3 4" xfId="1759"/>
    <cellStyle name="强调文字颜色 1 3 2 3 2" xfId="1760"/>
    <cellStyle name="常规 8 2 2 2 41 3" xfId="1761"/>
    <cellStyle name="常规 8 2 2 2 36 3" xfId="1762"/>
    <cellStyle name="20% - 强调文字颜色 3 2 3 4 3 2" xfId="1763"/>
    <cellStyle name="常规 34 23 2" xfId="1764"/>
    <cellStyle name="常规 34 18 2" xfId="1765"/>
    <cellStyle name="常规 29 23 2" xfId="1766"/>
    <cellStyle name="常规 29 18 2" xfId="1767"/>
    <cellStyle name="60% - 强调文字颜色 1 3 6 3" xfId="1768"/>
    <cellStyle name="常规 3 4 2 2 2 3 2" xfId="1769"/>
    <cellStyle name="20% - 强调文字颜色 3 2 3 5" xfId="1770"/>
    <cellStyle name="20% - 强调文字颜色 3 2 3 5 2" xfId="1771"/>
    <cellStyle name="20% - 强调文字颜色 4 3 2 6" xfId="1772"/>
    <cellStyle name="常规 10 4 3" xfId="1773"/>
    <cellStyle name="20% - 强调文字颜色 4 3 8" xfId="1774"/>
    <cellStyle name="20% - 强调文字颜色 3 2 3 6" xfId="1775"/>
    <cellStyle name="20% - 强调文字颜色 3 2 3 6 2" xfId="1776"/>
    <cellStyle name="20% - 强调文字颜色 4 3 3 6" xfId="1777"/>
    <cellStyle name="常规 34 10 2" xfId="1778"/>
    <cellStyle name="常规 29 10 2" xfId="1779"/>
    <cellStyle name="常规 20 13 2 2" xfId="1780"/>
    <cellStyle name="20% - 强调文字颜色 3 2 4" xfId="1781"/>
    <cellStyle name="40% - 强调文字颜色 4 2 9" xfId="1782"/>
    <cellStyle name="好 2 3 6 2" xfId="1783"/>
    <cellStyle name="常规 24 13" xfId="1784"/>
    <cellStyle name="40% - 强调文字颜色 5 2 6 2" xfId="1785"/>
    <cellStyle name="解释性文本 3 2 8 2" xfId="1786"/>
    <cellStyle name="60% - 强调文字颜色 1 2 3 3 2 2" xfId="1787"/>
    <cellStyle name="常规 34 10 2 2" xfId="1788"/>
    <cellStyle name="常规 29 10 2 2" xfId="1789"/>
    <cellStyle name="常规 7 2 2 2 3" xfId="1790"/>
    <cellStyle name="20% - 强调文字颜色 3 2 4 2" xfId="1791"/>
    <cellStyle name="常规 7 2 2 8 2 3" xfId="1792"/>
    <cellStyle name="常规 24 13 2" xfId="1793"/>
    <cellStyle name="40% - 强调文字颜色 5 2 6 2 2" xfId="1794"/>
    <cellStyle name="常规 7 2 2 2 3 2" xfId="1795"/>
    <cellStyle name="20% - 强调文字颜色 3 2 4 2 2" xfId="1796"/>
    <cellStyle name="常规 7 2 2 8 2 3 2" xfId="1797"/>
    <cellStyle name="常规 24 13 2 2" xfId="1798"/>
    <cellStyle name="40% - 强调文字颜色 5 2 6 2 2 2" xfId="1799"/>
    <cellStyle name="常规 7 2 2 2 3 2 2" xfId="1800"/>
    <cellStyle name="20% - 强调文字颜色 3 2 4 2 2 2" xfId="1801"/>
    <cellStyle name="常规 14 7 3 2 2" xfId="1802"/>
    <cellStyle name="常规 34 10 3" xfId="1803"/>
    <cellStyle name="常规 29 10 3" xfId="1804"/>
    <cellStyle name="常规 12 31 2 2" xfId="1805"/>
    <cellStyle name="常规 12 26 2 2" xfId="1806"/>
    <cellStyle name="20% - 强调文字颜色 3 2 5" xfId="1807"/>
    <cellStyle name="常规 21 42 2" xfId="1808"/>
    <cellStyle name="常规 21 37 2" xfId="1809"/>
    <cellStyle name="20% - 强调文字颜色 6 3 2 3 2 2" xfId="1810"/>
    <cellStyle name="常规 24 14" xfId="1811"/>
    <cellStyle name="40% - 强调文字颜色 5 2 6 3" xfId="1812"/>
    <cellStyle name="常规 7 2 2 3 3" xfId="1813"/>
    <cellStyle name="20% - 强调文字颜色 3 2 5 2" xfId="1814"/>
    <cellStyle name="常规 21 42 2 2" xfId="1815"/>
    <cellStyle name="常规 21 37 2 2" xfId="1816"/>
    <cellStyle name="20% - 强调文字颜色 6 3 2 3 2 2 2" xfId="1817"/>
    <cellStyle name="常规 24 14 2" xfId="1818"/>
    <cellStyle name="40% - 强调文字颜色 5 2 6 3 2" xfId="1819"/>
    <cellStyle name="常规 7 2 2 3 3 2" xfId="1820"/>
    <cellStyle name="20% - 强调文字颜色 3 2 5 2 2" xfId="1821"/>
    <cellStyle name="20% - 强调文字颜色 3 2 5 2 2 2" xfId="1822"/>
    <cellStyle name="60% - 强调文字颜色 2 2 2 3 3" xfId="1823"/>
    <cellStyle name="20% - 强调文字颜色 3 2 6" xfId="1824"/>
    <cellStyle name="常规 3 2 5 6" xfId="1825"/>
    <cellStyle name="40% - 强调文字颜色 1 3 2 2 4 3 2" xfId="1826"/>
    <cellStyle name="60% - 强调文字颜色 3 3 5 2 2" xfId="1827"/>
    <cellStyle name="20% - 强调文字颜色 3 2 6 2 2 2" xfId="1828"/>
    <cellStyle name="汇总 3 10" xfId="1829"/>
    <cellStyle name="常规 7 2 4 2 12 4" xfId="1830"/>
    <cellStyle name="常规 22 2 4 2 2" xfId="1831"/>
    <cellStyle name="常规 17 2 4 2 2" xfId="1832"/>
    <cellStyle name="常规 36 32 2 2" xfId="1833"/>
    <cellStyle name="常规 36 27 2 2" xfId="1834"/>
    <cellStyle name="60% - 强调文字颜色 2 3 2 3 3" xfId="1835"/>
    <cellStyle name="差 2 2 3 3 2" xfId="1836"/>
    <cellStyle name="注释 3 13 2 4" xfId="1837"/>
    <cellStyle name="常规 7 20 9 3 2" xfId="1838"/>
    <cellStyle name="常规 7 2 2 4 4" xfId="1839"/>
    <cellStyle name="20% - 强调文字颜色 3 2 6 3" xfId="1840"/>
    <cellStyle name="标题 6 4 2" xfId="1841"/>
    <cellStyle name="常规 7 2 2 4 4 2" xfId="1842"/>
    <cellStyle name="20% - 强调文字颜色 3 2 6 3 2" xfId="1843"/>
    <cellStyle name="标题 6 4 2 2" xfId="1844"/>
    <cellStyle name="常规 22 2 5 2" xfId="1845"/>
    <cellStyle name="常规 17 2 5 2" xfId="1846"/>
    <cellStyle name="常规 13 55 3 2 2" xfId="1847"/>
    <cellStyle name="差 2 2 4 3" xfId="1848"/>
    <cellStyle name="常规 36 28 2" xfId="1849"/>
    <cellStyle name="常规 36 33 2" xfId="1850"/>
    <cellStyle name="20% - 强调文字颜色 3 2 7" xfId="1851"/>
    <cellStyle name="常规 7 2 2 5 3" xfId="1852"/>
    <cellStyle name="20% - 强调文字颜色 3 2 7 2" xfId="1853"/>
    <cellStyle name="常规 7 2 2 5 3 2" xfId="1854"/>
    <cellStyle name="20% - 强调文字颜色 3 2 7 2 2" xfId="1855"/>
    <cellStyle name="常规 22 3 4 2" xfId="1856"/>
    <cellStyle name="常规 17 3 4 2" xfId="1857"/>
    <cellStyle name="差 2 3 3 3" xfId="1858"/>
    <cellStyle name="输入 3 3 2 3 2" xfId="1859"/>
    <cellStyle name="强调文字颜色 2 2 4 2" xfId="1860"/>
    <cellStyle name="常规 3 2 3 5 2 2 2" xfId="1861"/>
    <cellStyle name="20% - 强调文字颜色 3 3" xfId="1862"/>
    <cellStyle name="强调文字颜色 2 2 4 2 2 2" xfId="1863"/>
    <cellStyle name="20% - 强调文字颜色 3 3 2 2" xfId="1864"/>
    <cellStyle name="常规 13 14 2 2 2" xfId="1865"/>
    <cellStyle name="40% - 强调文字颜色 4 3 7 2" xfId="1866"/>
    <cellStyle name="常规 4 2 3 8" xfId="1867"/>
    <cellStyle name="20% - 强调文字颜色 3 3 2 2 2" xfId="1868"/>
    <cellStyle name="40% - 强调文字颜色 4 3 7 2 2" xfId="1869"/>
    <cellStyle name="检查单元格 3 2 2 7" xfId="1870"/>
    <cellStyle name="20% - 强调文字颜色 3 3 2 2 2 2" xfId="1871"/>
    <cellStyle name="检查单元格 3 2 2 7 2" xfId="1872"/>
    <cellStyle name="20% - 强调文字颜色 3 3 2 2 2 2 2" xfId="1873"/>
    <cellStyle name="常规 7 2 4 20 2 3 2" xfId="1874"/>
    <cellStyle name="常规 7 2 4 15 2 3 2" xfId="1875"/>
    <cellStyle name="20% - 强调文字颜色 3 3 2 2 3" xfId="1876"/>
    <cellStyle name="60% - 强调文字颜色 6 3 3 3 2" xfId="1877"/>
    <cellStyle name="20% - 强调文字颜色 3 3 2 2 3 2" xfId="1878"/>
    <cellStyle name="60% - 强调文字颜色 6 3 3 3 2 2" xfId="1879"/>
    <cellStyle name="20% - 强调文字颜色 3 3 2 2 3 2 2" xfId="1880"/>
    <cellStyle name="20% - 强调文字颜色 3 3 2 2 3 3 2" xfId="1881"/>
    <cellStyle name="20% - 强调文字颜色 3 3 2 2 4" xfId="1882"/>
    <cellStyle name="常规 31 2 5 2 2" xfId="1883"/>
    <cellStyle name="常规 26 2 5 2 2" xfId="1884"/>
    <cellStyle name="60% - 强调文字颜色 6 3 3 3 3" xfId="1885"/>
    <cellStyle name="20% - 强调文字颜色 3 3 2 2 4 2" xfId="1886"/>
    <cellStyle name="常规 7 19 2 2 34 3" xfId="1887"/>
    <cellStyle name="常规 7 19 2 2 29 3" xfId="1888"/>
    <cellStyle name="20% - 强调文字颜色 3 3 2 2 4 2 2" xfId="1889"/>
    <cellStyle name="常规 7 19 2 2 34 3 2" xfId="1890"/>
    <cellStyle name="常规 7 19 2 2 29 3 2" xfId="1891"/>
    <cellStyle name="20% - 强调文字颜色 3 3 2 2 4 2 2 2" xfId="1892"/>
    <cellStyle name="20% - 强调文字颜色 3 3 3 3" xfId="1893"/>
    <cellStyle name="20% - 强调文字颜色 3 3 2 2 4 3" xfId="1894"/>
    <cellStyle name="常规 7 19 2 2 40 3" xfId="1895"/>
    <cellStyle name="常规 7 19 2 2 35 3" xfId="1896"/>
    <cellStyle name="20% - 强调文字颜色 3 3 2 2 4 3 2" xfId="1897"/>
    <cellStyle name="常规 2 6" xfId="1898"/>
    <cellStyle name="60% - 强调文字颜色 3 3 2 2 2 3" xfId="1899"/>
    <cellStyle name="常规 13 5 5 2" xfId="1900"/>
    <cellStyle name="20% - 强调文字颜色 3 3 2 2 5" xfId="1901"/>
    <cellStyle name="20% - 强调文字颜色 3 3 2 2 5 2" xfId="1902"/>
    <cellStyle name="常规 38 2 2 2 3" xfId="1903"/>
    <cellStyle name="20% - 强调文字颜色 3 3 2 2 5 2 2" xfId="1904"/>
    <cellStyle name="20% - 强调文字颜色 3 3 2 2 6" xfId="1905"/>
    <cellStyle name="20% - 强调文字颜色 3 3 2 2 6 2" xfId="1906"/>
    <cellStyle name="常规 7 2 2 14 2 3 2" xfId="1907"/>
    <cellStyle name="40% - 强调文字颜色 4 3 2 7" xfId="1908"/>
    <cellStyle name="20% - 强调文字颜色 3 3 2 3" xfId="1909"/>
    <cellStyle name="常规 8 2 2 11" xfId="1910"/>
    <cellStyle name="20% - 强调文字颜色 3 3 2 3 2" xfId="1911"/>
    <cellStyle name="常规 8 2 2 11 2" xfId="1912"/>
    <cellStyle name="常规 7 2 2 2 2 9 4" xfId="1913"/>
    <cellStyle name="20% - 强调文字颜色 3 3 2 3 2 2" xfId="1914"/>
    <cellStyle name="常规 8 2 2 11 2 2" xfId="1915"/>
    <cellStyle name="常规 7 2 2 2 2 9 4 2" xfId="1916"/>
    <cellStyle name="20% - 强调文字颜色 3 3 2 3 2 2 2" xfId="1917"/>
    <cellStyle name="常规 40 3 5 2" xfId="1918"/>
    <cellStyle name="常规 35 3 5 2" xfId="1919"/>
    <cellStyle name="标题 1 3 2 2 4 3" xfId="1920"/>
    <cellStyle name="常规 8 2 2 12" xfId="1921"/>
    <cellStyle name="20% - 强调文字颜色 3 3 2 3 3" xfId="1922"/>
    <cellStyle name="60% - 强调文字颜色 6 3 3 4 2" xfId="1923"/>
    <cellStyle name="常规 8 2 2 12 2" xfId="1924"/>
    <cellStyle name="20% - 强调文字颜色 3 3 2 3 3 2" xfId="1925"/>
    <cellStyle name="检查单元格 3 2 2 5 4" xfId="1926"/>
    <cellStyle name="60% - 强调文字颜色 6 3 3 4 2 2" xfId="1927"/>
    <cellStyle name="注释 2 5 3 2 3" xfId="1928"/>
    <cellStyle name="注释 3 50 2 3 2" xfId="1929"/>
    <cellStyle name="注释 3 45 2 3 2" xfId="1930"/>
    <cellStyle name="标题 2 3 2 2 2 3" xfId="1931"/>
    <cellStyle name="20% - 强调文字颜色 3 3 2 4" xfId="1932"/>
    <cellStyle name="20% - 强调文字颜色 3 3 2 4 2" xfId="1933"/>
    <cellStyle name="20% - 强调文字颜色 3 3 2 4 2 2" xfId="1934"/>
    <cellStyle name="20% - 强调文字颜色 3 3 2 4 2 2 2" xfId="1935"/>
    <cellStyle name="常规 3 4 2 2 3 2 2" xfId="1936"/>
    <cellStyle name="20% - 强调文字颜色 3 3 2 5" xfId="1937"/>
    <cellStyle name="常规 7 20 7" xfId="1938"/>
    <cellStyle name="20% - 强调文字颜色 3 3 2 5 2" xfId="1939"/>
    <cellStyle name="20% - 强调文字颜色 5 2 2 6" xfId="1940"/>
    <cellStyle name="常规 7 20 7 2" xfId="1941"/>
    <cellStyle name="20% - 强调文字颜色 3 3 2 5 2 2" xfId="1942"/>
    <cellStyle name="千位分隔 4" xfId="1943"/>
    <cellStyle name="常规 31 21 3" xfId="1944"/>
    <cellStyle name="常规 31 16 3" xfId="1945"/>
    <cellStyle name="常规 26 21 3" xfId="1946"/>
    <cellStyle name="常规 26 16 3" xfId="1947"/>
    <cellStyle name="20% - 强调文字颜色 5 2 2 6 2" xfId="1948"/>
    <cellStyle name="标题 4 3" xfId="1949"/>
    <cellStyle name="千位分隔 4 2" xfId="1950"/>
    <cellStyle name="常规 7 20 7 2 2" xfId="1951"/>
    <cellStyle name="20% - 强调文字颜色 3 3 2 5 2 2 2" xfId="1952"/>
    <cellStyle name="20% - 强调文字颜色 5 2 2 6 2 2" xfId="1953"/>
    <cellStyle name="标题 4 3 2" xfId="1954"/>
    <cellStyle name="强调文字颜色 4 2 6 2 2 2" xfId="1955"/>
    <cellStyle name="20% - 强调文字颜色 3 3 2 6" xfId="1956"/>
    <cellStyle name="20% - 强调文字颜色 3 3 2 6 2" xfId="1957"/>
    <cellStyle name="20% - 强调文字颜色 5 2 3 6" xfId="1958"/>
    <cellStyle name="20% - 强调文字颜色 3 3 2 6 2 2" xfId="1959"/>
    <cellStyle name="20% - 强调文字颜色 5 2 3 6 2" xfId="1960"/>
    <cellStyle name="20% - 强调文字颜色 3 3 2 7" xfId="1961"/>
    <cellStyle name="20% - 强调文字颜色 3 3 2 7 2" xfId="1962"/>
    <cellStyle name="强调文字颜色 2 2 4 2 3" xfId="1963"/>
    <cellStyle name="20% - 强调文字颜色 3 3 3" xfId="1964"/>
    <cellStyle name="40% - 强调文字颜色 4 3 8" xfId="1965"/>
    <cellStyle name="常规 10 27 2 2" xfId="1966"/>
    <cellStyle name="常规 10 32 2 2" xfId="1967"/>
    <cellStyle name="常规 13 14 2 3" xfId="1968"/>
    <cellStyle name="常规 8 2 2 2 19 2" xfId="1969"/>
    <cellStyle name="常规 8 2 2 2 24 2" xfId="1970"/>
    <cellStyle name="强调文字颜色 2 2 4 2 3 2" xfId="1971"/>
    <cellStyle name="20% - 强调文字颜色 3 3 3 2" xfId="1972"/>
    <cellStyle name="40% - 强调文字颜色 4 3 8 2" xfId="1973"/>
    <cellStyle name="20% - 强调文字颜色 3 3 3 2 2" xfId="1974"/>
    <cellStyle name="20% - 强调文字颜色 3 3 3 2 2 2" xfId="1975"/>
    <cellStyle name="20% - 强调文字颜色 3 3 3 2 2 2 2" xfId="1976"/>
    <cellStyle name="20% - 强调文字颜色 3 3 3 2 3" xfId="1977"/>
    <cellStyle name="20% - 强调文字颜色 3 3 3 2 3 2" xfId="1978"/>
    <cellStyle name="20% - 强调文字颜色 3 3 3 3 2" xfId="1979"/>
    <cellStyle name="20% - 强调文字颜色 3 3 3 3 2 2" xfId="1980"/>
    <cellStyle name="常规 7 20 42" xfId="1981"/>
    <cellStyle name="常规 7 20 37" xfId="1982"/>
    <cellStyle name="20% - 强调文字颜色 3 3 3 3 2 2 2" xfId="1983"/>
    <cellStyle name="20% - 强调文字颜色 3 3 3 3 3" xfId="1984"/>
    <cellStyle name="常规 6" xfId="1985"/>
    <cellStyle name="20% - 强调文字颜色 3 3 3 3 3 2" xfId="1986"/>
    <cellStyle name="20% - 强调文字颜色 3 3 3 4" xfId="1987"/>
    <cellStyle name="20% - 强调文字颜色 3 3 3 4 2" xfId="1988"/>
    <cellStyle name="20% - 强调文字颜色 3 3 3 4 2 2" xfId="1989"/>
    <cellStyle name="常规 13 8" xfId="1990"/>
    <cellStyle name="20% - 强调文字颜色 3 3 3 4 2 2 2" xfId="1991"/>
    <cellStyle name="20% - 强调文字颜色 6 2 3" xfId="1992"/>
    <cellStyle name="20% - 强调文字颜色 3 3 3 5" xfId="1993"/>
    <cellStyle name="20% - 强调文字颜色 3 3 3 5 2" xfId="1994"/>
    <cellStyle name="20% - 强调文字颜色 5 3 2 6" xfId="1995"/>
    <cellStyle name="强调文字颜色 4 2 6 2 3 2" xfId="1996"/>
    <cellStyle name="20% - 强调文字颜色 3 3 3 6" xfId="1997"/>
    <cellStyle name="20% - 强调文字颜色 3 3 3 6 2" xfId="1998"/>
    <cellStyle name="20% - 强调文字颜色 5 3 3 6" xfId="1999"/>
    <cellStyle name="强调文字颜色 2 2 4 2 4" xfId="2000"/>
    <cellStyle name="常规 34 11 2" xfId="2001"/>
    <cellStyle name="常规 29 11 2" xfId="2002"/>
    <cellStyle name="20% - 强调文字颜色 3 3 4" xfId="2003"/>
    <cellStyle name="20% - 强调文字颜色 4 2 2 2" xfId="2004"/>
    <cellStyle name="40% - 强调文字颜色 5 2 7 2" xfId="2005"/>
    <cellStyle name="标题 5 3 2 2 2 2" xfId="2006"/>
    <cellStyle name="常规 34 11 2 2" xfId="2007"/>
    <cellStyle name="常规 29 11 2 2" xfId="2008"/>
    <cellStyle name="常规 7 2 3 2 3" xfId="2009"/>
    <cellStyle name="20% - 强调文字颜色 3 3 4 2" xfId="2010"/>
    <cellStyle name="常规 37 31 3" xfId="2011"/>
    <cellStyle name="常规 37 26 3" xfId="2012"/>
    <cellStyle name="20% - 强调文字颜色 4 2 2 2 2" xfId="2013"/>
    <cellStyle name="40% - 强调文字颜色 5 2 7 2 2" xfId="2014"/>
    <cellStyle name="常规 7 2 3 2 3 2" xfId="2015"/>
    <cellStyle name="20% - 强调文字颜色 3 3 4 2 2" xfId="2016"/>
    <cellStyle name="20% - 强调文字颜色 4 2 2 2 2 2" xfId="2017"/>
    <cellStyle name="20% - 强调文字颜色 3 3 4 2 2 2" xfId="2018"/>
    <cellStyle name="20% - 强调文字颜色 4 2 2 2 2 2 2" xfId="2019"/>
    <cellStyle name="常规 34 11 3" xfId="2020"/>
    <cellStyle name="常规 29 11 3" xfId="2021"/>
    <cellStyle name="常规 7 50 2 2" xfId="2022"/>
    <cellStyle name="常规 7 45 2 2" xfId="2023"/>
    <cellStyle name="常规 38 5 2 2" xfId="2024"/>
    <cellStyle name="20% - 强调文字颜色 3 3 5" xfId="2025"/>
    <cellStyle name="常规 3 3 5 2 3" xfId="2026"/>
    <cellStyle name="常规 21 43 2" xfId="2027"/>
    <cellStyle name="常规 21 38 2" xfId="2028"/>
    <cellStyle name="好 3 2 2 3 2 3" xfId="2029"/>
    <cellStyle name="20% - 强调文字颜色 6 3 2 3 3 2" xfId="2030"/>
    <cellStyle name="20% - 强调文字颜色 4 2 2 3" xfId="2031"/>
    <cellStyle name="输出 2 2 2 2 2 3" xfId="2032"/>
    <cellStyle name="常规 7 50 2 2 2" xfId="2033"/>
    <cellStyle name="常规 7 45 2 2 2" xfId="2034"/>
    <cellStyle name="20% - 强调文字颜色 3 3 5 2" xfId="2035"/>
    <cellStyle name="常规 37 32 3" xfId="2036"/>
    <cellStyle name="常规 37 27 3" xfId="2037"/>
    <cellStyle name="20% - 强调文字颜色 4 2 2 3 2" xfId="2038"/>
    <cellStyle name="输出 2 2 2 2 2 3 2" xfId="2039"/>
    <cellStyle name="常规 7 2 4 2 40 5" xfId="2040"/>
    <cellStyle name="常规 7 2 4 2 35 5" xfId="2041"/>
    <cellStyle name="20% - 强调文字颜色 3 3 5 2 2" xfId="2042"/>
    <cellStyle name="20% - 强调文字颜色 4 2 2 3 2 2" xfId="2043"/>
    <cellStyle name="常规 7 2 2 52 4" xfId="2044"/>
    <cellStyle name="常规 7 2 2 47 4" xfId="2045"/>
    <cellStyle name="20% - 强调文字颜色 3 3 5 2 2 2" xfId="2046"/>
    <cellStyle name="60% - 强调文字颜色 3 2 2 3 3" xfId="2047"/>
    <cellStyle name="20% - 强调文字颜色 4 2 2 3 2 2 2" xfId="2048"/>
    <cellStyle name="20% - 强调文字颜色 4 2 2 3 3 2" xfId="2049"/>
    <cellStyle name="注释 3 48 2 2" xfId="2050"/>
    <cellStyle name="注释 3 53 2 2" xfId="2051"/>
    <cellStyle name="标题 3 2 2 2 2 3" xfId="2052"/>
    <cellStyle name="常规 8 4 2 13 4 3" xfId="2053"/>
    <cellStyle name="输入 2 2 4 5" xfId="2054"/>
    <cellStyle name="常规 13 56 2 2 2" xfId="2055"/>
    <cellStyle name="20% - 强调文字颜色 3 3 5 3 2" xfId="2056"/>
    <cellStyle name="常规 7 2 4 2 36 5" xfId="2057"/>
    <cellStyle name="常规 7 2 4 2 41 5" xfId="2058"/>
    <cellStyle name="标题 6 3 3 2 2 2" xfId="2059"/>
    <cellStyle name="20% - 强调文字颜色 4 2 2 4" xfId="2060"/>
    <cellStyle name="20% - 强调文字颜色 3 3 6" xfId="2061"/>
    <cellStyle name="常规 7 45 2 3" xfId="2062"/>
    <cellStyle name="常规 7 50 2 3" xfId="2063"/>
    <cellStyle name="20% - 强调文字颜色 4 2 2 4 2" xfId="2064"/>
    <cellStyle name="常规 37 28 3" xfId="2065"/>
    <cellStyle name="常规 37 33 3" xfId="2066"/>
    <cellStyle name="20% - 强调文字颜色 3 3 6 2" xfId="2067"/>
    <cellStyle name="常规 7 45 2 3 2" xfId="2068"/>
    <cellStyle name="常规 7 50 2 3 2" xfId="2069"/>
    <cellStyle name="注释 3 14 2 3" xfId="2070"/>
    <cellStyle name="20% - 强调文字颜色 4 2 2 4 2 2" xfId="2071"/>
    <cellStyle name="输入 2 3 3 5" xfId="2072"/>
    <cellStyle name="差 3 2 3 3" xfId="2073"/>
    <cellStyle name="常规 18 2 4 2" xfId="2074"/>
    <cellStyle name="常规 23 2 4 2" xfId="2075"/>
    <cellStyle name="常规 8 19 4 3" xfId="2076"/>
    <cellStyle name="常规 8 24 4 3" xfId="2077"/>
    <cellStyle name="20% - 强调文字颜色 3 3 6 2 2" xfId="2078"/>
    <cellStyle name="注释 3 14 2 3 2" xfId="2079"/>
    <cellStyle name="20% - 强调文字颜色 4 2 2 4 2 2 2" xfId="2080"/>
    <cellStyle name="60% - 强调文字颜色 3 3 2 3 3" xfId="2081"/>
    <cellStyle name="差 3 2 3 3 2" xfId="2082"/>
    <cellStyle name="常规 18 2 4 2 2" xfId="2083"/>
    <cellStyle name="常规 23 2 4 2 2" xfId="2084"/>
    <cellStyle name="常规 38 8" xfId="2085"/>
    <cellStyle name="常规 7 48" xfId="2086"/>
    <cellStyle name="常规 7 53" xfId="2087"/>
    <cellStyle name="20% - 强调文字颜色 3 3 6 2 2 2" xfId="2088"/>
    <cellStyle name="20% - 强调文字颜色 4 2 2 4 3" xfId="2089"/>
    <cellStyle name="注释 3 49 2" xfId="2090"/>
    <cellStyle name="注释 3 54 2" xfId="2091"/>
    <cellStyle name="20% - 强调文字颜色 3 3 6 3" xfId="2092"/>
    <cellStyle name="注释 3 14 2 4" xfId="2093"/>
    <cellStyle name="20% - 强调文字颜色 4 2 2 4 3 2" xfId="2094"/>
    <cellStyle name="注释 3 49 2 2" xfId="2095"/>
    <cellStyle name="注释 3 54 2 2" xfId="2096"/>
    <cellStyle name="输入 2 3 4 5" xfId="2097"/>
    <cellStyle name="常规 8 4 2 14 4 3" xfId="2098"/>
    <cellStyle name="差 3 2 4 3" xfId="2099"/>
    <cellStyle name="常规 13 56 3 2 2" xfId="2100"/>
    <cellStyle name="常规 18 2 5 2" xfId="2101"/>
    <cellStyle name="常规 23 2 5 2" xfId="2102"/>
    <cellStyle name="20% - 强调文字颜色 3 3 6 3 2" xfId="2103"/>
    <cellStyle name="20% - 强调文字颜色 4 2 2 5" xfId="2104"/>
    <cellStyle name="常规 3 4 2 3 2 2 2" xfId="2105"/>
    <cellStyle name="20% - 强调文字颜色 3 3 7" xfId="2106"/>
    <cellStyle name="常规 7 45 2 4" xfId="2107"/>
    <cellStyle name="常规 7 50 2 4" xfId="2108"/>
    <cellStyle name="20% - 强调文字颜色 4 2 2 5 2" xfId="2109"/>
    <cellStyle name="常规 37 29 3" xfId="2110"/>
    <cellStyle name="常规 37 34 3" xfId="2111"/>
    <cellStyle name="20% - 强调文字颜色 3 3 7 2" xfId="2112"/>
    <cellStyle name="千位分隔[0] 3 2 2 3" xfId="2113"/>
    <cellStyle name="20% - 强调文字颜色 4 2 2 5 2 2" xfId="2114"/>
    <cellStyle name="常规 46 4" xfId="2115"/>
    <cellStyle name="常规 51 4" xfId="2116"/>
    <cellStyle name="输入 3 4 2 3 2" xfId="2117"/>
    <cellStyle name="差 3 3 3 3" xfId="2118"/>
    <cellStyle name="常规 18 3 4 2" xfId="2119"/>
    <cellStyle name="常规 23 3 4 2" xfId="2120"/>
    <cellStyle name="常规 8 25 4 3" xfId="2121"/>
    <cellStyle name="常规 8 30 4 3" xfId="2122"/>
    <cellStyle name="20% - 强调文字颜色 3 3 7 2 2" xfId="2123"/>
    <cellStyle name="千位分隔[0] 3 2 2 3 2" xfId="2124"/>
    <cellStyle name="20% - 强调文字颜色 3 4" xfId="2125"/>
    <cellStyle name="强调文字颜色 5 2 2 4 2 2 2" xfId="2126"/>
    <cellStyle name="常规 3 2 3 5 2 2 3" xfId="2127"/>
    <cellStyle name="强调文字颜色 2 2 4 3" xfId="2128"/>
    <cellStyle name="常规 8 4 2 23 2" xfId="2129"/>
    <cellStyle name="常规 8 4 2 18 2" xfId="2130"/>
    <cellStyle name="差 3 6 2" xfId="2131"/>
    <cellStyle name="常规 13 14 4" xfId="2132"/>
    <cellStyle name="常规 8 28 3" xfId="2133"/>
    <cellStyle name="常规 8 33 3" xfId="2134"/>
    <cellStyle name="20% - 强调文字颜色 3 5" xfId="2135"/>
    <cellStyle name="强调文字颜色 2 2 4 4" xfId="2136"/>
    <cellStyle name="常规 8 4 2 23 2 2" xfId="2137"/>
    <cellStyle name="常规 8 4 2 18 2 2" xfId="2138"/>
    <cellStyle name="差 3 6 2 2" xfId="2139"/>
    <cellStyle name="20% - 强调文字颜色 3 5 2" xfId="2140"/>
    <cellStyle name="注释 2 3 2 2 2 3 3" xfId="2141"/>
    <cellStyle name="强调文字颜色 2 2 4 4 2" xfId="2142"/>
    <cellStyle name="20% - 强调文字颜色 6 2 2 3 2 2" xfId="2143"/>
    <cellStyle name="40% - 强调文字颜色 1 3 3 3 3 2" xfId="2144"/>
    <cellStyle name="差 3 6 3" xfId="2145"/>
    <cellStyle name="常规 8 4 2 18 3" xfId="2146"/>
    <cellStyle name="常规 8 4 2 23 3" xfId="2147"/>
    <cellStyle name="20% - 强调文字颜色 3 6" xfId="2148"/>
    <cellStyle name="强调文字颜色 2 2 4 5" xfId="2149"/>
    <cellStyle name="20% - 强调文字颜色 6 2 2 3 2 2 2" xfId="2150"/>
    <cellStyle name="常规 8 4 2 23 3 2" xfId="2151"/>
    <cellStyle name="常规 8 4 2 18 3 2" xfId="2152"/>
    <cellStyle name="差 3 6 3 2" xfId="2153"/>
    <cellStyle name="20% - 强调文字颜色 3 6 2" xfId="2154"/>
    <cellStyle name="20% - 强调文字颜色 4 2 2 2 6 2" xfId="2155"/>
    <cellStyle name="60% - 强调文字颜色 2 3 5 2 2" xfId="2156"/>
    <cellStyle name="差 3 6 4" xfId="2157"/>
    <cellStyle name="常规 8 4 2 18 4" xfId="2158"/>
    <cellStyle name="常规 8 4 2 23 4" xfId="2159"/>
    <cellStyle name="20% - 强调文字颜色 3 7" xfId="2160"/>
    <cellStyle name="链接单元格 3 4 2 2 2" xfId="2161"/>
    <cellStyle name="常规 8 4 2 23 5" xfId="2162"/>
    <cellStyle name="常规 8 4 2 18 5" xfId="2163"/>
    <cellStyle name="差 2 2 6 2 2" xfId="2164"/>
    <cellStyle name="20% - 强调文字颜色 3 8" xfId="2165"/>
    <cellStyle name="20% - 强调文字颜色 4 2 2 2 2 3" xfId="2166"/>
    <cellStyle name="20% - 强调文字颜色 4 2 2 2 2 3 2" xfId="2167"/>
    <cellStyle name="20% - 强调文字颜色 4 2 2 2 3 2 2" xfId="2168"/>
    <cellStyle name="注释 3 47 2 2 2" xfId="2169"/>
    <cellStyle name="注释 3 52 2 2 2" xfId="2170"/>
    <cellStyle name="20% - 强调文字颜色 4 2 2 2 3 2 2 2" xfId="2171"/>
    <cellStyle name="20% - 强调文字颜色 4 2 2 2 3 3" xfId="2172"/>
    <cellStyle name="注释 3 47 2 3" xfId="2173"/>
    <cellStyle name="注释 3 52 2 3" xfId="2174"/>
    <cellStyle name="20% - 强调文字颜色 4 2 2 2 3 3 2" xfId="2175"/>
    <cellStyle name="注释 3 47 2 3 2" xfId="2176"/>
    <cellStyle name="注释 3 52 2 3 2" xfId="2177"/>
    <cellStyle name="40% - 强调文字颜色 6 2 2 4 2 2 2" xfId="2178"/>
    <cellStyle name="20% - 强调文字颜色 4 2 2 2 4" xfId="2179"/>
    <cellStyle name="注释 3 47 3" xfId="2180"/>
    <cellStyle name="注释 3 52 3" xfId="2181"/>
    <cellStyle name="60% - 强调文字颜色 2 2 2 2 3 3" xfId="2182"/>
    <cellStyle name="20% - 强调文字颜色 4 2 2 2 4 2 2" xfId="2183"/>
    <cellStyle name="计算 3 2 2 2 2 4" xfId="2184"/>
    <cellStyle name="20% - 强调文字颜色 4 2 2 2 4 2 2 2" xfId="2185"/>
    <cellStyle name="40% - 强调文字颜色 6 3 2 5 2 2 2" xfId="2186"/>
    <cellStyle name="20% - 强调文字颜色 4 2 2 2 6" xfId="2187"/>
    <cellStyle name="注释 3 47 5" xfId="2188"/>
    <cellStyle name="注释 3 52 5" xfId="2189"/>
    <cellStyle name="20% - 强调文字颜色 4 2 2 5 2 2 2" xfId="2190"/>
    <cellStyle name="常规 51 4 2" xfId="2191"/>
    <cellStyle name="链接单元格 2 3" xfId="2192"/>
    <cellStyle name="20% - 强调文字颜色 4 2 2 5 3" xfId="2193"/>
    <cellStyle name="注释 3 55 2" xfId="2194"/>
    <cellStyle name="注释 3 60 2" xfId="2195"/>
    <cellStyle name="20% - 强调文字颜色 4 2 2 5 3 2" xfId="2196"/>
    <cellStyle name="注释 3 55 2 2" xfId="2197"/>
    <cellStyle name="注释 3 60 2 2" xfId="2198"/>
    <cellStyle name="常规 47 4" xfId="2199"/>
    <cellStyle name="常规 52 4" xfId="2200"/>
    <cellStyle name="40% - 强调文字颜色 5 2 8" xfId="2201"/>
    <cellStyle name="20% - 强调文字颜色 4 2 3" xfId="2202"/>
    <cellStyle name="40% - 强调文字颜色 5 2 8 2" xfId="2203"/>
    <cellStyle name="20% - 强调文字颜色 4 2 3 2" xfId="2204"/>
    <cellStyle name="常规 2 16 3" xfId="2205"/>
    <cellStyle name="20% - 强调文字颜色 4 2 3 2 2" xfId="2206"/>
    <cellStyle name="20% - 强调文字颜色 4 2 3 2 2 2" xfId="2207"/>
    <cellStyle name="20% - 强调文字颜色 4 2 3 2 2 2 2" xfId="2208"/>
    <cellStyle name="常规 3 4 2 5" xfId="2209"/>
    <cellStyle name="20% - 强调文字颜色 4 2 3 3" xfId="2210"/>
    <cellStyle name="常规 2 16 4" xfId="2211"/>
    <cellStyle name="常规 3 3 2 2 2 3 2" xfId="2212"/>
    <cellStyle name="20% - 强调文字颜色 4 2 3 3 2" xfId="2213"/>
    <cellStyle name="标题 5 6 3" xfId="2214"/>
    <cellStyle name="20% - 强调文字颜色 4 2 3 3 2 2" xfId="2215"/>
    <cellStyle name="标题 5 6 3 2" xfId="2216"/>
    <cellStyle name="60% - 强调文字颜色 4 2 2 3 3" xfId="2217"/>
    <cellStyle name="20% - 强调文字颜色 4 2 3 3 2 2 2" xfId="2218"/>
    <cellStyle name="常规 4 4 2 5" xfId="2219"/>
    <cellStyle name="20% - 强调文字颜色 4 2 3 3 3 2" xfId="2220"/>
    <cellStyle name="常规 7 2 4 2 29" xfId="2221"/>
    <cellStyle name="常规 7 2 4 2 34" xfId="2222"/>
    <cellStyle name="常规 11 10 3" xfId="2223"/>
    <cellStyle name="适中 3 2 6" xfId="2224"/>
    <cellStyle name="20% - 强调文字颜色 4 2 3 4" xfId="2225"/>
    <cellStyle name="常规 2 16 5" xfId="2226"/>
    <cellStyle name="20% - 强调文字颜色 4 2 3 4 2" xfId="2227"/>
    <cellStyle name="20% - 强调文字颜色 4 2 3 4 2 2" xfId="2228"/>
    <cellStyle name="注释 3 11 3" xfId="2229"/>
    <cellStyle name="常规 11 49 3" xfId="2230"/>
    <cellStyle name="常规 11 54 3" xfId="2231"/>
    <cellStyle name="标题 6 6 3 2" xfId="2232"/>
    <cellStyle name="60% - 强调文字颜色 4 3 2 3 3" xfId="2233"/>
    <cellStyle name="常规 19 2 4 2 2" xfId="2234"/>
    <cellStyle name="常规 24 2 4 2 2" xfId="2235"/>
    <cellStyle name="20% - 强调文字颜色 4 2 3 4 2 2 2" xfId="2236"/>
    <cellStyle name="注释 3 11 3 2" xfId="2237"/>
    <cellStyle name="常规 5 2 2 2 2 3" xfId="2238"/>
    <cellStyle name="常规 5 4 2 5" xfId="2239"/>
    <cellStyle name="常规 14 36 3 3" xfId="2240"/>
    <cellStyle name="常规 14 41 3 3" xfId="2241"/>
    <cellStyle name="20% - 强调文字颜色 4 2 3 4 3" xfId="2242"/>
    <cellStyle name="20% - 强调文字颜色 4 2 3 4 3 2" xfId="2243"/>
    <cellStyle name="注释 3 12 3" xfId="2244"/>
    <cellStyle name="常规 11 55 3" xfId="2245"/>
    <cellStyle name="40% - 强调文字颜色 5 3 2 6 2 2" xfId="2246"/>
    <cellStyle name="20% - 强调文字颜色 4 2 3 5" xfId="2247"/>
    <cellStyle name="20% - 强调文字颜色 4 2 3 5 2" xfId="2248"/>
    <cellStyle name="20% - 强调文字颜色 4 2 3 5 2 2" xfId="2249"/>
    <cellStyle name="注释 3 56 3" xfId="2250"/>
    <cellStyle name="注释 3 61 3" xfId="2251"/>
    <cellStyle name="60% - 强调文字颜色 1 2 3 4 2 2" xfId="2252"/>
    <cellStyle name="好 3 2 2 3 4" xfId="2253"/>
    <cellStyle name="40% - 强调文字颜色 5 3 6 2" xfId="2254"/>
    <cellStyle name="常规 29 13" xfId="2255"/>
    <cellStyle name="常规 34 13" xfId="2256"/>
    <cellStyle name="40% - 强调文字颜色 5 2 9" xfId="2257"/>
    <cellStyle name="20% - 强调文字颜色 4 2 4" xfId="2258"/>
    <cellStyle name="常规 20 14 2 2" xfId="2259"/>
    <cellStyle name="40% - 强调文字颜色 5 3 6 2 2" xfId="2260"/>
    <cellStyle name="常规 29 13 2" xfId="2261"/>
    <cellStyle name="常规 34 13 2" xfId="2262"/>
    <cellStyle name="20% - 强调文字颜色 4 2 4 2" xfId="2263"/>
    <cellStyle name="常规 7 3 2 2 3" xfId="2264"/>
    <cellStyle name="40% - 强调文字颜色 5 3 6 2 2 2" xfId="2265"/>
    <cellStyle name="常规 29 13 2 2" xfId="2266"/>
    <cellStyle name="常规 34 13 2 2" xfId="2267"/>
    <cellStyle name="常规 7 2 5 2 3" xfId="2268"/>
    <cellStyle name="20% - 强调文字颜色 4 2 4 2 2" xfId="2269"/>
    <cellStyle name="常规 7 3 2 2 3 2" xfId="2270"/>
    <cellStyle name="20% - 强调文字颜色 4 2 4 2 2 2" xfId="2271"/>
    <cellStyle name="40% - 强调文字颜色 5 3 6 3" xfId="2272"/>
    <cellStyle name="常规 29 14" xfId="2273"/>
    <cellStyle name="常规 34 14" xfId="2274"/>
    <cellStyle name="20% - 强调文字颜色 6 3 2 4 2 2" xfId="2275"/>
    <cellStyle name="20% - 强调文字颜色 4 2 5" xfId="2276"/>
    <cellStyle name="常规 12 27 2 2" xfId="2277"/>
    <cellStyle name="常规 12 32 2 2" xfId="2278"/>
    <cellStyle name="60% - 强调文字颜色 1 3 2 3" xfId="2279"/>
    <cellStyle name="常规 29 14 2" xfId="2280"/>
    <cellStyle name="常规 34 14 2" xfId="2281"/>
    <cellStyle name="40% - 强调文字颜色 5 3 6 3 2" xfId="2282"/>
    <cellStyle name="20% - 强调文字颜色 6 3 2 4 2 2 2" xfId="2283"/>
    <cellStyle name="20% - 强调文字颜色 4 2 5 2" xfId="2284"/>
    <cellStyle name="60% - 强调文字颜色 1 3 2 3 2" xfId="2285"/>
    <cellStyle name="常规 7 2 6 2 3" xfId="2286"/>
    <cellStyle name="常规 29 14 2 2" xfId="2287"/>
    <cellStyle name="常规 34 14 2 2" xfId="2288"/>
    <cellStyle name="常规 7 2 15 5" xfId="2289"/>
    <cellStyle name="常规 7 2 20 5" xfId="2290"/>
    <cellStyle name="40% - 强调文字颜色 1 4" xfId="2291"/>
    <cellStyle name="常规 8 2 2 39" xfId="2292"/>
    <cellStyle name="常规 8 2 2 44" xfId="2293"/>
    <cellStyle name="20% - 强调文字颜色 4 2 5 2 2" xfId="2294"/>
    <cellStyle name="常规 9 3" xfId="2295"/>
    <cellStyle name="60% - 强调文字颜色 1 3 2 3 2 2" xfId="2296"/>
    <cellStyle name="常规 7 2 6 2 3 2" xfId="2297"/>
    <cellStyle name="20% - 强调文字颜色 4 2 5 2 2 2" xfId="2298"/>
    <cellStyle name="常规 9 3 2" xfId="2299"/>
    <cellStyle name="60% - 强调文字颜色 1 3 2 4 2" xfId="2300"/>
    <cellStyle name="常规 7 2 16 5" xfId="2301"/>
    <cellStyle name="常规 7 2 21 5" xfId="2302"/>
    <cellStyle name="40% - 强调文字颜色 2 4" xfId="2303"/>
    <cellStyle name="20% - 强调文字颜色 4 2 5 3 2" xfId="2304"/>
    <cellStyle name="60% - 强调文字颜色 3 3 6 2 2" xfId="2305"/>
    <cellStyle name="20% - 强调文字颜色 4 2 6" xfId="2306"/>
    <cellStyle name="60% - 强调文字颜色 1 3 3 3 2 2" xfId="2307"/>
    <cellStyle name="常规 2 2 2 2 7" xfId="2308"/>
    <cellStyle name="常规 7 2 7 2 3 2" xfId="2309"/>
    <cellStyle name="20% - 强调文字颜色 4 2 6 2 2 2" xfId="2310"/>
    <cellStyle name="60% - 强调文字颜色 1 3 3 4" xfId="2311"/>
    <cellStyle name="常规 29 15 3" xfId="2312"/>
    <cellStyle name="常规 29 20 3" xfId="2313"/>
    <cellStyle name="常规 34 15 3" xfId="2314"/>
    <cellStyle name="常规 34 20 3" xfId="2315"/>
    <cellStyle name="40% - 强调文字颜色 6 3 2 2 2 2 2 2" xfId="2316"/>
    <cellStyle name="20% - 强调文字颜色 4 2 6 3" xfId="2317"/>
    <cellStyle name="60% - 强调文字颜色 1 3 3 4 2" xfId="2318"/>
    <cellStyle name="20% - 强调文字颜色 4 2 6 3 2" xfId="2319"/>
    <cellStyle name="常规 10 3 2" xfId="2320"/>
    <cellStyle name="20% - 强调文字颜色 4 2 7" xfId="2321"/>
    <cellStyle name="60% - 强调文字颜色 1 3 4 3" xfId="2322"/>
    <cellStyle name="常规 29 16 2" xfId="2323"/>
    <cellStyle name="常规 29 21 2" xfId="2324"/>
    <cellStyle name="常规 34 16 2" xfId="2325"/>
    <cellStyle name="常规 34 21 2" xfId="2326"/>
    <cellStyle name="常规 10 3 2 2" xfId="2327"/>
    <cellStyle name="20% - 强调文字颜色 4 2 7 2" xfId="2328"/>
    <cellStyle name="常规 10 3 2 2 2" xfId="2329"/>
    <cellStyle name="20% - 强调文字颜色 4 2 7 2 2" xfId="2330"/>
    <cellStyle name="标题 5 3 2 3" xfId="2331"/>
    <cellStyle name="常规 13 15 2" xfId="2332"/>
    <cellStyle name="常规 13 20 2" xfId="2333"/>
    <cellStyle name="20% - 强调文字颜色 4 3" xfId="2334"/>
    <cellStyle name="常规 3 2 3 5 2 3 2" xfId="2335"/>
    <cellStyle name="强调文字颜色 2 2 5 2" xfId="2336"/>
    <cellStyle name="标题 5 3 2 3 2" xfId="2337"/>
    <cellStyle name="40% - 强调文字颜色 5 3 7" xfId="2338"/>
    <cellStyle name="常规 13 15 2 2" xfId="2339"/>
    <cellStyle name="常规 13 20 2 2" xfId="2340"/>
    <cellStyle name="60% - 强调文字颜色 1 2 3 4 3" xfId="2341"/>
    <cellStyle name="20% - 强调文字颜色 4 3 2" xfId="2342"/>
    <cellStyle name="强调文字颜色 2 2 5 2 2" xfId="2343"/>
    <cellStyle name="强调文字颜色 2 2 5 2 4" xfId="2344"/>
    <cellStyle name="20% - 强调文字颜色 4 3 4" xfId="2345"/>
    <cellStyle name="20% - 强调文字颜色 4 3 2 2" xfId="2346"/>
    <cellStyle name="好 3 2 2 4 4" xfId="2347"/>
    <cellStyle name="强调文字颜色 2 2 5 2 2 2" xfId="2348"/>
    <cellStyle name="40% - 强调文字颜色 5 3 7 2" xfId="2349"/>
    <cellStyle name="常规 13 15 2 2 2" xfId="2350"/>
    <cellStyle name="常规 13 20 2 2 2" xfId="2351"/>
    <cellStyle name="20% - 强调文字颜色 4 3 4 2" xfId="2352"/>
    <cellStyle name="好 3 2 2 4 4 2" xfId="2353"/>
    <cellStyle name="常规 8 4 2 24 2 4" xfId="2354"/>
    <cellStyle name="常规 8 4 2 19 2 4" xfId="2355"/>
    <cellStyle name="20% - 强调文字颜色 4 3 2 2 2" xfId="2356"/>
    <cellStyle name="40% - 强调文字颜色 5 3 7 2 2" xfId="2357"/>
    <cellStyle name="20% - 强调文字颜色 4 3 2 2 2 2" xfId="2358"/>
    <cellStyle name="常规 8 4 2 31 2 4" xfId="2359"/>
    <cellStyle name="常规 8 4 2 26 2 4" xfId="2360"/>
    <cellStyle name="常规 21 9" xfId="2361"/>
    <cellStyle name="常规 16 9" xfId="2362"/>
    <cellStyle name="20% - 强调文字颜色 4 3 4 2 2" xfId="2363"/>
    <cellStyle name="常规 40 2 2 6" xfId="2364"/>
    <cellStyle name="常规 35 2 2 6" xfId="2365"/>
    <cellStyle name="20% - 强调文字颜色 4 3 2 2 2 2 2" xfId="2366"/>
    <cellStyle name="常规 21 9 2" xfId="2367"/>
    <cellStyle name="20% - 强调文字颜色 4 3 4 2 2 2" xfId="2368"/>
    <cellStyle name="常规 35 2 2 6 2" xfId="2369"/>
    <cellStyle name="20% - 强调文字颜色 4 3 2 2 2 2 2 2" xfId="2370"/>
    <cellStyle name="20% - 强调文字颜色 4 3 2 2 3 2 2" xfId="2371"/>
    <cellStyle name="20% - 强调文字颜色 4 3 2 2 3 2 2 2" xfId="2372"/>
    <cellStyle name="20% - 强调文字颜色 4 3 2 2 3 3 2" xfId="2373"/>
    <cellStyle name="20% - 强调文字颜色 4 3 2 2 4" xfId="2374"/>
    <cellStyle name="强调文字颜色 6 2 2 2 7" xfId="2375"/>
    <cellStyle name="40% - 强调文字颜色 6 2 2 5 2 2 2" xfId="2376"/>
    <cellStyle name="20% - 强调文字颜色 4 3 2 2 4 2" xfId="2377"/>
    <cellStyle name="20% - 强调文字颜色 4 3 2 2 4 2 2" xfId="2378"/>
    <cellStyle name="常规 23 9 2" xfId="2379"/>
    <cellStyle name="常规 10 40 3" xfId="2380"/>
    <cellStyle name="常规 10 35 3" xfId="2381"/>
    <cellStyle name="60% - 强调文字颜色 3 2 2 2 3 3" xfId="2382"/>
    <cellStyle name="20% - 强调文字颜色 4 3 2 2 4 2 2 2" xfId="2383"/>
    <cellStyle name="常规 8 2 2 5 2 2 2" xfId="2384"/>
    <cellStyle name="20% - 强调文字颜色 4 3 2 2 4 3" xfId="2385"/>
    <cellStyle name="20% - 强调文字颜色 4 3 2 2 4 3 2" xfId="2386"/>
    <cellStyle name="常规 10 41 3" xfId="2387"/>
    <cellStyle name="常规 10 36 3" xfId="2388"/>
    <cellStyle name="60% - 强调文字颜色 3 2 2 2 4 3" xfId="2389"/>
    <cellStyle name="20% - 强调文字颜色 4 3 2 2 5" xfId="2390"/>
    <cellStyle name="20% - 强调文字颜色 4 3 2 2 5 2" xfId="2391"/>
    <cellStyle name="汇总 2 2 2 4 2" xfId="2392"/>
    <cellStyle name="20% - 强调文字颜色 4 3 2 2 6" xfId="2393"/>
    <cellStyle name="汇总 2 2 2 4 2 2" xfId="2394"/>
    <cellStyle name="20% - 强调文字颜色 4 3 2 2 6 2" xfId="2395"/>
    <cellStyle name="好 3 2 2 4 5" xfId="2396"/>
    <cellStyle name="20% - 强调文字颜色 4 3 2 3" xfId="2397"/>
    <cellStyle name="常规 7 51 2 2" xfId="2398"/>
    <cellStyle name="常规 7 46 2 2" xfId="2399"/>
    <cellStyle name="常规 38 6 2 2" xfId="2400"/>
    <cellStyle name="20% - 强调文字颜色 4 3 5" xfId="2401"/>
    <cellStyle name="好 3 2 2 4 2 3" xfId="2402"/>
    <cellStyle name="20% - 强调文字颜色 6 3 2 4 3 2" xfId="2403"/>
    <cellStyle name="20% - 强调文字颜色 4 3 2 3 2" xfId="2404"/>
    <cellStyle name="常规 7 51 2 2 2" xfId="2405"/>
    <cellStyle name="常规 7 46 2 2 2" xfId="2406"/>
    <cellStyle name="20% - 强调文字颜色 4 3 5 2" xfId="2407"/>
    <cellStyle name="20% - 强调文字颜色 4 3 2 3 2 2" xfId="2408"/>
    <cellStyle name="常规 8 4 2 32 2 4" xfId="2409"/>
    <cellStyle name="常规 8 4 2 27 2 4" xfId="2410"/>
    <cellStyle name="20% - 强调文字颜色 4 3 5 2 2" xfId="2411"/>
    <cellStyle name="常规 41 2 2 6" xfId="2412"/>
    <cellStyle name="常规 36 2 2 6" xfId="2413"/>
    <cellStyle name="20% - 强调文字颜色 4 3 2 3 2 2 2" xfId="2414"/>
    <cellStyle name="20% - 强调文字颜色 4 3 5 2 2 2" xfId="2415"/>
    <cellStyle name="20% - 强调文字颜色 4 3 2 3 3 2" xfId="2416"/>
    <cellStyle name="20% - 强调文字颜色 4 3 5 3 2" xfId="2417"/>
    <cellStyle name="标题 3 3 2 2 2 3" xfId="2418"/>
    <cellStyle name="20% - 强调文字颜色 4 3 2 4" xfId="2419"/>
    <cellStyle name="常规 7 51 2 3" xfId="2420"/>
    <cellStyle name="常规 7 46 2 3" xfId="2421"/>
    <cellStyle name="20% - 强调文字颜色 4 3 6" xfId="2422"/>
    <cellStyle name="20% - 强调文字颜色 4 3 2 4 2" xfId="2423"/>
    <cellStyle name="常规 7 51 2 3 2" xfId="2424"/>
    <cellStyle name="常规 7 46 2 3 2" xfId="2425"/>
    <cellStyle name="20% - 强调文字颜色 4 3 6 2" xfId="2426"/>
    <cellStyle name="20% - 强调文字颜色 4 3 2 4 2 2" xfId="2427"/>
    <cellStyle name="常规 8 4 2 33 2 4" xfId="2428"/>
    <cellStyle name="常规 8 4 2 28 2 4" xfId="2429"/>
    <cellStyle name="20% - 强调文字颜色 4 3 6 2 2" xfId="2430"/>
    <cellStyle name="常规 37 2 2 6" xfId="2431"/>
    <cellStyle name="20% - 强调文字颜色 4 3 2 4 2 2 2" xfId="2432"/>
    <cellStyle name="注释 2 44" xfId="2433"/>
    <cellStyle name="注释 2 39" xfId="2434"/>
    <cellStyle name="20% - 强调文字颜色 4 3 6 2 2 2" xfId="2435"/>
    <cellStyle name="20% - 强调文字颜色 4 3 2 4 3 2" xfId="2436"/>
    <cellStyle name="20% - 强调文字颜色 4 3 6 3 2" xfId="2437"/>
    <cellStyle name="常规 119" xfId="2438"/>
    <cellStyle name="常规 124" xfId="2439"/>
    <cellStyle name="20% - 强调文字颜色 4 3 2 5" xfId="2440"/>
    <cellStyle name="常规 7 51 2 4" xfId="2441"/>
    <cellStyle name="常规 7 46 2 4" xfId="2442"/>
    <cellStyle name="20% - 强调文字颜色 4 3 7" xfId="2443"/>
    <cellStyle name="常规 10 4 2" xfId="2444"/>
    <cellStyle name="强调文字颜色 5 3 2 2 2 2 4" xfId="2445"/>
    <cellStyle name="20% - 强调文字颜色 4 3 2 5 2" xfId="2446"/>
    <cellStyle name="20% - 强调文字颜色 4 3 7 2" xfId="2447"/>
    <cellStyle name="常规 10 4 2 2" xfId="2448"/>
    <cellStyle name="20% - 强调文字颜色 4 3 2 5 2 2" xfId="2449"/>
    <cellStyle name="常规 8 4 2 34 2 4" xfId="2450"/>
    <cellStyle name="常规 8 4 2 29 2 4" xfId="2451"/>
    <cellStyle name="20% - 强调文字颜色 4 3 7 2 2" xfId="2452"/>
    <cellStyle name="常规 10 4 2 2 2" xfId="2453"/>
    <cellStyle name="常规 38 2 2 6" xfId="2454"/>
    <cellStyle name="20% - 强调文字颜色 4 3 2 5 2 2 2" xfId="2455"/>
    <cellStyle name="20% - 强调文字颜色 4 3 2 5 3" xfId="2456"/>
    <cellStyle name="20% - 强调文字颜色 4 3 2 5 3 2" xfId="2457"/>
    <cellStyle name="20% - 强调文字颜色 4 3 2 6 2 2" xfId="2458"/>
    <cellStyle name="检查单元格 3 2 2 2 2 3 2" xfId="2459"/>
    <cellStyle name="20% - 强调文字颜色 4 3 2 7" xfId="2460"/>
    <cellStyle name="计算 2 5" xfId="2461"/>
    <cellStyle name="20% - 强调文字颜色 4 3 2 7 2" xfId="2462"/>
    <cellStyle name="常规 7 2 2 51 2 2 2" xfId="2463"/>
    <cellStyle name="常规 7 2 2 46 2 2 2" xfId="2464"/>
    <cellStyle name="常规 10 33 2 2" xfId="2465"/>
    <cellStyle name="常规 10 28 2 2" xfId="2466"/>
    <cellStyle name="常规 13 20 2 3" xfId="2467"/>
    <cellStyle name="常规 13 15 2 3" xfId="2468"/>
    <cellStyle name="40% - 强调文字颜色 5 3 8" xfId="2469"/>
    <cellStyle name="强调文字颜色 2 2 5 2 3" xfId="2470"/>
    <cellStyle name="20% - 强调文字颜色 4 3 3" xfId="2471"/>
    <cellStyle name="强调文字颜色 2 2 5 2 3 2" xfId="2472"/>
    <cellStyle name="好 3 2 2 5 4" xfId="2473"/>
    <cellStyle name="20% - 强调文字颜色 4 3 3 2" xfId="2474"/>
    <cellStyle name="40% - 强调文字颜色 5 3 8 2" xfId="2475"/>
    <cellStyle name="常规 8 4 2 30 2 4" xfId="2476"/>
    <cellStyle name="常规 8 4 2 25 2 4" xfId="2477"/>
    <cellStyle name="20% - 强调文字颜色 4 3 3 2 2" xfId="2478"/>
    <cellStyle name="20% - 强调文字颜色 4 3 3 2 2 2" xfId="2479"/>
    <cellStyle name="20% - 强调文字颜色 4 3 3 2 2 2 2" xfId="2480"/>
    <cellStyle name="常规 2 4 2 7" xfId="2481"/>
    <cellStyle name="20% - 强调文字颜色 4 3 3 3" xfId="2482"/>
    <cellStyle name="常规 7 19 2 9" xfId="2483"/>
    <cellStyle name="常规 13 2 2 8" xfId="2484"/>
    <cellStyle name="20% - 强调文字颜色 4 3 3 3 2" xfId="2485"/>
    <cellStyle name="常规 7 19 2 9 2" xfId="2486"/>
    <cellStyle name="20% - 强调文字颜色 4 3 3 3 2 2" xfId="2487"/>
    <cellStyle name="常规 7 19 2 9 2 2" xfId="2488"/>
    <cellStyle name="20% - 强调文字颜色 4 3 3 3 2 2 2" xfId="2489"/>
    <cellStyle name="20% - 强调文字颜色 4 3 3 3 3 2" xfId="2490"/>
    <cellStyle name="20% - 强调文字颜色 4 3 3 4" xfId="2491"/>
    <cellStyle name="20% - 强调文字颜色 4 3 3 4 2" xfId="2492"/>
    <cellStyle name="20% - 强调文字颜色 4 3 3 4 2 2" xfId="2493"/>
    <cellStyle name="常规 6 2 2 2 2 3" xfId="2494"/>
    <cellStyle name="常规 3 41 2 3" xfId="2495"/>
    <cellStyle name="常规 3 36 2 3" xfId="2496"/>
    <cellStyle name="20% - 强调文字颜色 4 3 3 4 2 2 2" xfId="2497"/>
    <cellStyle name="20% - 强调文字颜色 4 3 3 4 3" xfId="2498"/>
    <cellStyle name="20% - 强调文字颜色 4 3 3 4 3 2" xfId="2499"/>
    <cellStyle name="20% - 强调文字颜色 4 3 3 5" xfId="2500"/>
    <cellStyle name="强调文字颜色 5 3 2 2 3 2 4" xfId="2501"/>
    <cellStyle name="20% - 强调文字颜色 4 3 3 5 2" xfId="2502"/>
    <cellStyle name="20% - 强调文字颜色 4 3 3 5 2 2" xfId="2503"/>
    <cellStyle name="标题 4 5" xfId="2504"/>
    <cellStyle name="20% - 强调文字颜色 4 3 3 6 2" xfId="2505"/>
    <cellStyle name="强调文字颜色 5 2 2 4 2 3 2" xfId="2506"/>
    <cellStyle name="20% - 强调文字颜色 4 4" xfId="2507"/>
    <cellStyle name="强调文字颜色 2 2 5 3" xfId="2508"/>
    <cellStyle name="常规 8 4 2 24 2" xfId="2509"/>
    <cellStyle name="常规 8 4 2 19 2" xfId="2510"/>
    <cellStyle name="差 3 7 2" xfId="2511"/>
    <cellStyle name="常规 8 2 2 3 4 3" xfId="2512"/>
    <cellStyle name="常规 13 15 4" xfId="2513"/>
    <cellStyle name="常规 13 20 4" xfId="2514"/>
    <cellStyle name="常规 8 29 3" xfId="2515"/>
    <cellStyle name="常规 8 34 3" xfId="2516"/>
    <cellStyle name="强调文字颜色 2 2 5 4" xfId="2517"/>
    <cellStyle name="标题 5 2 2 2 2 2" xfId="2518"/>
    <cellStyle name="20% - 强调文字颜色 4 5" xfId="2519"/>
    <cellStyle name="常规 8 4 2 24 2 2" xfId="2520"/>
    <cellStyle name="常规 8 4 2 19 2 2" xfId="2521"/>
    <cellStyle name="差 3 7 2 2" xfId="2522"/>
    <cellStyle name="强调文字颜色 2 2 5 4 2" xfId="2523"/>
    <cellStyle name="标题 5 2 2 2 2 2 2" xfId="2524"/>
    <cellStyle name="20% - 强调文字颜色 4 5 2" xfId="2525"/>
    <cellStyle name="常规 8 4 2 24 3" xfId="2526"/>
    <cellStyle name="常规 8 4 2 19 3" xfId="2527"/>
    <cellStyle name="差 3 7 3" xfId="2528"/>
    <cellStyle name="常规 8 2 9 2 2" xfId="2529"/>
    <cellStyle name="强调文字颜色 2 2 5 5" xfId="2530"/>
    <cellStyle name="常规 7 20 2 42 2 2 2" xfId="2531"/>
    <cellStyle name="常规 7 20 2 37 2 2 2" xfId="2532"/>
    <cellStyle name="20% - 强调文字颜色 4 6" xfId="2533"/>
    <cellStyle name="20% - 强调文字颜色 6 2 2 3 3 2" xfId="2534"/>
    <cellStyle name="注释 2 2 7" xfId="2535"/>
    <cellStyle name="常规 7 19 2 20" xfId="2536"/>
    <cellStyle name="常规 7 19 2 15" xfId="2537"/>
    <cellStyle name="20% - 强调文字颜色 4 6 2" xfId="2538"/>
    <cellStyle name="常规 7 2 2 2 5 2 2 2" xfId="2539"/>
    <cellStyle name="20% - 强调文字颜色 4 7" xfId="2540"/>
    <cellStyle name="检查单元格 2 3 4 2" xfId="2541"/>
    <cellStyle name="标题 6 2 3 2 2 2" xfId="2542"/>
    <cellStyle name="常规 8 34 5" xfId="2543"/>
    <cellStyle name="常规 8 29 5" xfId="2544"/>
    <cellStyle name="40% - 强调文字颜色 2 3 2 2 4 2 2" xfId="2545"/>
    <cellStyle name="警告文本 2 2 4 2 2 2" xfId="2546"/>
    <cellStyle name="20% - 强调文字颜色 4 8" xfId="2547"/>
    <cellStyle name="注释 2 24 2 2 2" xfId="2548"/>
    <cellStyle name="注释 2 19 2 2 2" xfId="2549"/>
    <cellStyle name="20% - 强调文字颜色 5 2" xfId="2550"/>
    <cellStyle name="标题 5 3 3 2" xfId="2551"/>
    <cellStyle name="20% - 强调文字颜色 5 2 2" xfId="2552"/>
    <cellStyle name="40% - 强调文字颜色 6 2 7" xfId="2553"/>
    <cellStyle name="标题 5 3 3 2 2" xfId="2554"/>
    <cellStyle name="20% - 强调文字颜色 5 2 2 2" xfId="2555"/>
    <cellStyle name="汇总 2 6 4 2" xfId="2556"/>
    <cellStyle name="常规 7 20 3" xfId="2557"/>
    <cellStyle name="常规 7 15 3" xfId="2558"/>
    <cellStyle name="常规 4 2 6 4" xfId="2559"/>
    <cellStyle name="40% - 强调文字颜色 2 7" xfId="2560"/>
    <cellStyle name="常规 4 8 4" xfId="2561"/>
    <cellStyle name="常规 13 44" xfId="2562"/>
    <cellStyle name="常规 13 39" xfId="2563"/>
    <cellStyle name="40% - 强调文字颜色 6 2 7 2" xfId="2564"/>
    <cellStyle name="标题 5 3 3 2 2 2" xfId="2565"/>
    <cellStyle name="20% - 强调文字颜色 5 2 2 2 2" xfId="2566"/>
    <cellStyle name="常规 7 20 3 2" xfId="2567"/>
    <cellStyle name="常规 7 15 3 2" xfId="2568"/>
    <cellStyle name="40% - 强调文字颜色 1 2 3 5" xfId="2569"/>
    <cellStyle name="常规 31 12 3" xfId="2570"/>
    <cellStyle name="常规 26 12 3" xfId="2571"/>
    <cellStyle name="常规 4 8 4 2" xfId="2572"/>
    <cellStyle name="常规 13 44 2" xfId="2573"/>
    <cellStyle name="常规 13 39 2" xfId="2574"/>
    <cellStyle name="40% - 强调文字颜色 6 2 7 2 2" xfId="2575"/>
    <cellStyle name="20% - 强调文字颜色 5 2 2 2 2 2" xfId="2576"/>
    <cellStyle name="常规 7 20 3 2 2" xfId="2577"/>
    <cellStyle name="40% - 强调文字颜色 1 2 3 5 2" xfId="2578"/>
    <cellStyle name="20% - 强调文字颜色 5 2 2 2 2 2 2" xfId="2579"/>
    <cellStyle name="常规 7 20 3 2 2 2" xfId="2580"/>
    <cellStyle name="40% - 强调文字颜色 1 2 3 5 2 2" xfId="2581"/>
    <cellStyle name="20% - 强调文字颜色 5 2 2 2 2 2 2 2" xfId="2582"/>
    <cellStyle name="20% - 强调文字颜色 5 2 2 2 2 3" xfId="2583"/>
    <cellStyle name="20% - 强调文字颜色 5 2 2 2 2 3 2" xfId="2584"/>
    <cellStyle name="20% - 强调文字颜色 5 2 2 2 3" xfId="2585"/>
    <cellStyle name="常规 7 20 3 3" xfId="2586"/>
    <cellStyle name="40% - 强调文字颜色 1 2 3 6" xfId="2587"/>
    <cellStyle name="20% - 强调文字颜色 5 2 2 2 3 2" xfId="2588"/>
    <cellStyle name="常规 7 20 3 3 2" xfId="2589"/>
    <cellStyle name="40% - 强调文字颜色 1 2 3 6 2" xfId="2590"/>
    <cellStyle name="标题 6 2 2 4" xfId="2591"/>
    <cellStyle name="20% - 强调文字颜色 5 2 2 2 3 2 2" xfId="2592"/>
    <cellStyle name="常规 8 2 2 42 2 3" xfId="2593"/>
    <cellStyle name="常规 8 2 2 37 2 3" xfId="2594"/>
    <cellStyle name="40% - 强调文字颜色 1 2 2 3" xfId="2595"/>
    <cellStyle name="常规 7 2 2 2 4 4 2" xfId="2596"/>
    <cellStyle name="标题 6 2 2 4 2" xfId="2597"/>
    <cellStyle name="20% - 强调文字颜色 5 2 2 2 3 2 2 2" xfId="2598"/>
    <cellStyle name="常规 8 2 2 42 2 3 2" xfId="2599"/>
    <cellStyle name="常规 8 2 2 37 2 3 2" xfId="2600"/>
    <cellStyle name="40% - 强调文字颜色 1 2 2 3 2" xfId="2601"/>
    <cellStyle name="常规 7 2 2 2 4 4 2 2" xfId="2602"/>
    <cellStyle name="汇总 3 4" xfId="2603"/>
    <cellStyle name="标题 6 2 2 4 2 2" xfId="2604"/>
    <cellStyle name="常规 2 4 4 2 2" xfId="2605"/>
    <cellStyle name="20% - 强调文字颜色 5 2 2 2 3 3" xfId="2606"/>
    <cellStyle name="40% - 强调文字颜色 2 2 2 2 3 2 2" xfId="2607"/>
    <cellStyle name="标题 6 2 2 5" xfId="2608"/>
    <cellStyle name="20% - 强调文字颜色 5 2 2 2 3 3 2" xfId="2609"/>
    <cellStyle name="40% - 强调文字颜色 1 2 3 3" xfId="2610"/>
    <cellStyle name="40% - 强调文字颜色 2 2 2 2 3 2 2 2" xfId="2611"/>
    <cellStyle name="标题 6 2 2 5 2" xfId="2612"/>
    <cellStyle name="20% - 强调文字颜色 5 2 2 2 4" xfId="2613"/>
    <cellStyle name="40% - 强调文字颜色 6 2 3 4 2 2 2" xfId="2614"/>
    <cellStyle name="常规 3 77 2 3" xfId="2615"/>
    <cellStyle name="20% - 强调文字颜色 5 2 2 2 4 2" xfId="2616"/>
    <cellStyle name="40% - 强调文字颜色 2 3 2 2 6" xfId="2617"/>
    <cellStyle name="20% - 强调文字颜色 5 2 2 2 4 2 2" xfId="2618"/>
    <cellStyle name="常规 8 2 2 43 2 3" xfId="2619"/>
    <cellStyle name="常规 8 2 2 38 2 3" xfId="2620"/>
    <cellStyle name="40% - 强调文字颜色 1 3 2 3" xfId="2621"/>
    <cellStyle name="常规 7 2 2 2 5 4 2" xfId="2622"/>
    <cellStyle name="40% - 强调文字颜色 2 3 2 2 6 2" xfId="2623"/>
    <cellStyle name="常规 22 60" xfId="2624"/>
    <cellStyle name="常规 22 55" xfId="2625"/>
    <cellStyle name="20% - 强调文字颜色 5 2 2 2 4 2 2 2" xfId="2626"/>
    <cellStyle name="常规 8 2 2 43 2 3 2" xfId="2627"/>
    <cellStyle name="常规 8 2 2 38 2 3 2" xfId="2628"/>
    <cellStyle name="40% - 强调文字颜色 1 3 2 3 2" xfId="2629"/>
    <cellStyle name="常规 7 2 2 2 5 4 2 2" xfId="2630"/>
    <cellStyle name="20% - 强调文字颜色 5 2 2 2 4 3" xfId="2631"/>
    <cellStyle name="输出 2 4 2 2" xfId="2632"/>
    <cellStyle name="40% - 强调文字颜色 2 2 2 2 3 3 2" xfId="2633"/>
    <cellStyle name="20% - 强调文字颜色 5 2 2 2 4 3 2" xfId="2634"/>
    <cellStyle name="40% - 强调文字颜色 1 3 3 3" xfId="2635"/>
    <cellStyle name="20% - 强调文字颜色 5 2 2 2 5" xfId="2636"/>
    <cellStyle name="汇总 2 2 3 2 4" xfId="2637"/>
    <cellStyle name="20% - 强调文字颜色 5 2 2 2 5 2" xfId="2638"/>
    <cellStyle name="常规 7 2 2 2 10 3" xfId="2639"/>
    <cellStyle name="20% - 强调文字颜色 5 2 2 2 5 2 2" xfId="2640"/>
    <cellStyle name="20% - 强调文字颜色 5 2 2 2 6" xfId="2641"/>
    <cellStyle name="20% - 强调文字颜色 5 2 2 2 6 2" xfId="2642"/>
    <cellStyle name="注释 2 34 2 4" xfId="2643"/>
    <cellStyle name="注释 2 29 2 4" xfId="2644"/>
    <cellStyle name="20% - 强调文字颜色 6 3 3 3 3 2" xfId="2645"/>
    <cellStyle name="常规 26 38 2" xfId="2646"/>
    <cellStyle name="常规 26 43 2" xfId="2647"/>
    <cellStyle name="常规 31 38 2" xfId="2648"/>
    <cellStyle name="常规 31 43 2" xfId="2649"/>
    <cellStyle name="常规 7 2 2 2 17 2 2" xfId="2650"/>
    <cellStyle name="常规 7 2 2 2 22 2 2" xfId="2651"/>
    <cellStyle name="强调文字颜色 5 2 2 5 2" xfId="2652"/>
    <cellStyle name="20% - 强调文字颜色 5 2 2 3" xfId="2653"/>
    <cellStyle name="常规 7 20 4" xfId="2654"/>
    <cellStyle name="常规 7 15 4" xfId="2655"/>
    <cellStyle name="常规 3 3 2 3 2 2 2" xfId="2656"/>
    <cellStyle name="40% - 强调文字颜色 2 8" xfId="2657"/>
    <cellStyle name="20% - 强调文字颜色 5 2 2 3 2" xfId="2658"/>
    <cellStyle name="标题 1 3" xfId="2659"/>
    <cellStyle name="常规 26 13 3" xfId="2660"/>
    <cellStyle name="常规 31 13 3" xfId="2661"/>
    <cellStyle name="常规 7 20 4 2" xfId="2662"/>
    <cellStyle name="20% - 强调文字颜色 5 2 2 3 2 2" xfId="2663"/>
    <cellStyle name="标题 1 3 2" xfId="2664"/>
    <cellStyle name="强调文字颜色 3 2 4 3 2" xfId="2665"/>
    <cellStyle name="60% - 强调文字颜色 2 2 2 5 3" xfId="2666"/>
    <cellStyle name="常规 10 46 2 2" xfId="2667"/>
    <cellStyle name="常规 10 51 2 2" xfId="2668"/>
    <cellStyle name="常规 13 28 2 3" xfId="2669"/>
    <cellStyle name="常规 13 33 2 3" xfId="2670"/>
    <cellStyle name="20% - 强调文字颜色 5 2 2 3 2 2 2" xfId="2671"/>
    <cellStyle name="标题 1 3 2 2" xfId="2672"/>
    <cellStyle name="20% - 强调文字颜色 5 2 2 3 3" xfId="2673"/>
    <cellStyle name="标题 1 4" xfId="2674"/>
    <cellStyle name="常规 4 15" xfId="2675"/>
    <cellStyle name="20% - 强调文字颜色 5 2 2 3 3 2" xfId="2676"/>
    <cellStyle name="常规 10 52 2" xfId="2677"/>
    <cellStyle name="常规 10 47 2" xfId="2678"/>
    <cellStyle name="标题 4 2 2 2 2 3" xfId="2679"/>
    <cellStyle name="20% - 强调文字颜色 5 2 2 4" xfId="2680"/>
    <cellStyle name="标题 6 3 4 2 2 2" xfId="2681"/>
    <cellStyle name="常规 13 46" xfId="2682"/>
    <cellStyle name="常规 13 51" xfId="2683"/>
    <cellStyle name="20% - 强调文字颜色 5 2 2 4 2" xfId="2684"/>
    <cellStyle name="标题 2 3" xfId="2685"/>
    <cellStyle name="常规 26 14 3" xfId="2686"/>
    <cellStyle name="常规 31 14 3" xfId="2687"/>
    <cellStyle name="常规 7 20 5 2" xfId="2688"/>
    <cellStyle name="解释性文本 2 3 2 2 4" xfId="2689"/>
    <cellStyle name="40% - 强调文字颜色 5 2 2 3 3" xfId="2690"/>
    <cellStyle name="20% - 强调文字颜色 5 2 2 4 2 2" xfId="2691"/>
    <cellStyle name="标题 2 3 2" xfId="2692"/>
    <cellStyle name="40% - 强调文字颜色 5 2 2 3 3 2" xfId="2693"/>
    <cellStyle name="注释 2 53 2 2" xfId="2694"/>
    <cellStyle name="注释 2 48 2 2" xfId="2695"/>
    <cellStyle name="强调文字颜色 3 3 4 3 2" xfId="2696"/>
    <cellStyle name="60% - 强调文字颜色 2 3 2 5 3" xfId="2697"/>
    <cellStyle name="注释 2 5 3" xfId="2698"/>
    <cellStyle name="20% - 强调文字颜色 5 2 2 4 2 2 2" xfId="2699"/>
    <cellStyle name="标题 2 3 2 2" xfId="2700"/>
    <cellStyle name="常规 7 2 2 11" xfId="2701"/>
    <cellStyle name="40% - 强调文字颜色 1 2 5 2 2 2" xfId="2702"/>
    <cellStyle name="常规 13 46 3" xfId="2703"/>
    <cellStyle name="常规 13 51 3" xfId="2704"/>
    <cellStyle name="20% - 强调文字颜色 5 2 2 4 3" xfId="2705"/>
    <cellStyle name="标题 2 4" xfId="2706"/>
    <cellStyle name="常规 9 20" xfId="2707"/>
    <cellStyle name="常规 9 15" xfId="2708"/>
    <cellStyle name="20% - 强调文字颜色 5 2 2 4 3 2" xfId="2709"/>
    <cellStyle name="注释 2 50 2 2 2" xfId="2710"/>
    <cellStyle name="注释 2 45 2 2 2" xfId="2711"/>
    <cellStyle name="40% - 强调文字颜色 5 2 2 4 3" xfId="2712"/>
    <cellStyle name="20% - 强调文字颜色 5 2 2 5" xfId="2713"/>
    <cellStyle name="20% - 强调文字颜色 5 2 2 5 2" xfId="2714"/>
    <cellStyle name="标题 3 3" xfId="2715"/>
    <cellStyle name="常规 26 15 3" xfId="2716"/>
    <cellStyle name="常规 26 20 3" xfId="2717"/>
    <cellStyle name="常规 31 15 3" xfId="2718"/>
    <cellStyle name="常规 31 20 3" xfId="2719"/>
    <cellStyle name="常规 7 20 6 2" xfId="2720"/>
    <cellStyle name="40% - 强调文字颜色 5 2 3 3 3" xfId="2721"/>
    <cellStyle name="20% - 强调文字颜色 5 2 2 5 2 2" xfId="2722"/>
    <cellStyle name="标题 3 3 2" xfId="2723"/>
    <cellStyle name="40% - 强调文字颜色 5 2 3 3 3 2" xfId="2724"/>
    <cellStyle name="20% - 强调文字颜色 5 2 2 5 2 2 2" xfId="2725"/>
    <cellStyle name="标题 3 3 2 2" xfId="2726"/>
    <cellStyle name="20% - 强调文字颜色 5 2 2 5 3" xfId="2727"/>
    <cellStyle name="标题 3 4" xfId="2728"/>
    <cellStyle name="20% - 强调文字颜色 5 2 2 5 3 2" xfId="2729"/>
    <cellStyle name="40% - 强调文字颜色 5 2 3 4 3" xfId="2730"/>
    <cellStyle name="20% - 强调文字颜色 5 2 3" xfId="2731"/>
    <cellStyle name="40% - 强调文字颜色 6 2 8" xfId="2732"/>
    <cellStyle name="20% - 强调文字颜色 5 2 3 2" xfId="2733"/>
    <cellStyle name="常规 7 21 3" xfId="2734"/>
    <cellStyle name="常规 7 16 3" xfId="2735"/>
    <cellStyle name="40% - 强调文字颜色 3 7" xfId="2736"/>
    <cellStyle name="常规 4 9 4" xfId="2737"/>
    <cellStyle name="40% - 强调文字颜色 6 2 8 2" xfId="2738"/>
    <cellStyle name="20% - 强调文字颜色 5 2 3 2 2" xfId="2739"/>
    <cellStyle name="常规 7 21 3 2" xfId="2740"/>
    <cellStyle name="常规 7 16 3 2" xfId="2741"/>
    <cellStyle name="40% - 强调文字颜色 1 3 3 5" xfId="2742"/>
    <cellStyle name="20% - 强调文字颜色 5 2 3 2 2 2" xfId="2743"/>
    <cellStyle name="40% - 强调文字颜色 1 3 3 5 2" xfId="2744"/>
    <cellStyle name="20% - 强调文字颜色 5 2 3 2 2 2 2" xfId="2745"/>
    <cellStyle name="常规 8 2 2 5 2 4" xfId="2746"/>
    <cellStyle name="40% - 强调文字颜色 1 3 3 5 2 2" xfId="2747"/>
    <cellStyle name="20% - 强调文字颜色 5 2 3 2 3" xfId="2748"/>
    <cellStyle name="40% - 强调文字颜色 1 3 3 6" xfId="2749"/>
    <cellStyle name="20% - 强调文字颜色 5 2 3 2 3 2" xfId="2750"/>
    <cellStyle name="40% - 强调文字颜色 1 3 3 6 2" xfId="2751"/>
    <cellStyle name="注释 3 47 2 4" xfId="2752"/>
    <cellStyle name="注释 3 52 2 4" xfId="2753"/>
    <cellStyle name="20% - 强调文字颜色 5 2 3 3" xfId="2754"/>
    <cellStyle name="常规 7 21 4" xfId="2755"/>
    <cellStyle name="常规 7 16 4" xfId="2756"/>
    <cellStyle name="常规 3 3 2 3 2 3 2" xfId="2757"/>
    <cellStyle name="40% - 强调文字颜色 3 8" xfId="2758"/>
    <cellStyle name="40% - 强调文字颜色 4 3 2 6 2 2" xfId="2759"/>
    <cellStyle name="20% - 强调文字颜色 5 2 3 3 2" xfId="2760"/>
    <cellStyle name="20% - 强调文字颜色 5 2 3 3 2 2" xfId="2761"/>
    <cellStyle name="20% - 强调文字颜色 5 2 3 3 2 2 2" xfId="2762"/>
    <cellStyle name="强调文字颜色 4 2 4 3 2" xfId="2763"/>
    <cellStyle name="常规 7 2 34" xfId="2764"/>
    <cellStyle name="常规 7 2 29" xfId="2765"/>
    <cellStyle name="60% - 强调文字颜色 3 2 2 5 3" xfId="2766"/>
    <cellStyle name="标题 3 2 4" xfId="2767"/>
    <cellStyle name="常规 20 46 2 2" xfId="2768"/>
    <cellStyle name="常规 20 51 2 2" xfId="2769"/>
    <cellStyle name="20% - 强调文字颜色 5 2 3 3 3" xfId="2770"/>
    <cellStyle name="20% - 强调文字颜色 5 2 3 3 3 2" xfId="2771"/>
    <cellStyle name="20% - 强调文字颜色 5 2 3 4" xfId="2772"/>
    <cellStyle name="20% - 强调文字颜色 5 2 3 4 2" xfId="2773"/>
    <cellStyle name="20% - 强调文字颜色 5 2 3 4 2 2" xfId="2774"/>
    <cellStyle name="常规 7 20 2 45 3" xfId="2775"/>
    <cellStyle name="40% - 强调文字颜色 5 3 2 3 3" xfId="2776"/>
    <cellStyle name="20% - 强调文字颜色 5 2 3 4 2 2 2" xfId="2777"/>
    <cellStyle name="常规 7 20 2 45 3 2" xfId="2778"/>
    <cellStyle name="40% - 强调文字颜色 5 3 2 3 3 2" xfId="2779"/>
    <cellStyle name="强调文字颜色 4 3 4 3 2" xfId="2780"/>
    <cellStyle name="60% - 强调文字颜色 3 3 2 5 3" xfId="2781"/>
    <cellStyle name="20% - 强调文字颜色 5 2 3 4 3" xfId="2782"/>
    <cellStyle name="20% - 强调文字颜色 5 2 3 4 3 2" xfId="2783"/>
    <cellStyle name="注释 2 51 2 2 2" xfId="2784"/>
    <cellStyle name="注释 2 46 2 2 2" xfId="2785"/>
    <cellStyle name="强调文字颜色 3 3 2 3 2 2" xfId="2786"/>
    <cellStyle name="40% - 强调文字颜色 5 3 2 4 3" xfId="2787"/>
    <cellStyle name="常规 17 2 2 4 2 2" xfId="2788"/>
    <cellStyle name="常规 22 2 2 4 2 2" xfId="2789"/>
    <cellStyle name="20% - 强调文字颜色 5 2 3 5" xfId="2790"/>
    <cellStyle name="20% - 强调文字颜色 5 2 3 5 2" xfId="2791"/>
    <cellStyle name="20% - 强调文字颜色 5 2 3 5 2 2" xfId="2792"/>
    <cellStyle name="40% - 强调文字颜色 5 3 3 3 3" xfId="2793"/>
    <cellStyle name="常规 20 20 2 2" xfId="2794"/>
    <cellStyle name="常规 20 15 2 2" xfId="2795"/>
    <cellStyle name="20% - 强调文字颜色 5 2 4" xfId="2796"/>
    <cellStyle name="40% - 强调文字颜色 6 2 9" xfId="2797"/>
    <cellStyle name="20% - 强调文字颜色 5 2 4 2" xfId="2798"/>
    <cellStyle name="常规 7 22 3" xfId="2799"/>
    <cellStyle name="常规 7 17 3" xfId="2800"/>
    <cellStyle name="40% - 强调文字颜色 4 7" xfId="2801"/>
    <cellStyle name="20% - 强调文字颜色 5 2 4 2 2" xfId="2802"/>
    <cellStyle name="20% - 强调文字颜色 5 2 4 2 2 2" xfId="2803"/>
    <cellStyle name="20% - 强调文字颜色 5 2 4 3" xfId="2804"/>
    <cellStyle name="常规 7 22 4" xfId="2805"/>
    <cellStyle name="常规 7 17 4" xfId="2806"/>
    <cellStyle name="40% - 强调文字颜色 4 8" xfId="2807"/>
    <cellStyle name="20% - 强调文字颜色 5 2 4 3 2" xfId="2808"/>
    <cellStyle name="常规 12 33 2 2" xfId="2809"/>
    <cellStyle name="常规 12 28 2 2" xfId="2810"/>
    <cellStyle name="20% - 强调文字颜色 5 2 5" xfId="2811"/>
    <cellStyle name="20% - 强调文字颜色 6 3 2 5 2 2" xfId="2812"/>
    <cellStyle name="好 2 8" xfId="2813"/>
    <cellStyle name="20% - 强调文字颜色 5 2 5 2" xfId="2814"/>
    <cellStyle name="常规 7 23 3" xfId="2815"/>
    <cellStyle name="常规 7 18 3" xfId="2816"/>
    <cellStyle name="40% - 强调文字颜色 5 7" xfId="2817"/>
    <cellStyle name="注释 2 3" xfId="2818"/>
    <cellStyle name="20% - 强调文字颜色 6 3 2 5 2 2 2" xfId="2819"/>
    <cellStyle name="60% - 强调文字颜色 2 3 2 3" xfId="2820"/>
    <cellStyle name="好 2 8 2" xfId="2821"/>
    <cellStyle name="常规 2 3 2 2 4" xfId="2822"/>
    <cellStyle name="20% - 强调文字颜色 5 2 5 2 2" xfId="2823"/>
    <cellStyle name="60% - 强调文字颜色 2 3 2 3 2" xfId="2824"/>
    <cellStyle name="20% - 强调文字颜色 5 2 5 2 2 2" xfId="2825"/>
    <cellStyle name="60% - 强调文字颜色 2 3 2 3 2 2" xfId="2826"/>
    <cellStyle name="好 2 9" xfId="2827"/>
    <cellStyle name="20% - 强调文字颜色 5 2 5 3" xfId="2828"/>
    <cellStyle name="常规 7 23 4" xfId="2829"/>
    <cellStyle name="常规 7 18 4" xfId="2830"/>
    <cellStyle name="40% - 强调文字颜色 5 8" xfId="2831"/>
    <cellStyle name="60% - 强调文字颜色 2 3 2 4" xfId="2832"/>
    <cellStyle name="好 2 9 2" xfId="2833"/>
    <cellStyle name="20% - 强调文字颜色 5 2 5 3 2" xfId="2834"/>
    <cellStyle name="60% - 强调文字颜色 2 3 2 4 2" xfId="2835"/>
    <cellStyle name="20% - 强调文字颜色 5 2 6" xfId="2836"/>
    <cellStyle name="40% - 强调文字颜色 2 3 2 2 2" xfId="2837"/>
    <cellStyle name="好 3 8" xfId="2838"/>
    <cellStyle name="20% - 强调文字颜色 5 2 6 2" xfId="2839"/>
    <cellStyle name="常规 7 24 3" xfId="2840"/>
    <cellStyle name="常规 7 19 3" xfId="2841"/>
    <cellStyle name="40% - 强调文字颜色 6 7" xfId="2842"/>
    <cellStyle name="40% - 强调文字颜色 2 3 2 2 2 2" xfId="2843"/>
    <cellStyle name="60% - 强调文字颜色 2 3 3 3" xfId="2844"/>
    <cellStyle name="60% - 强调文字颜色 4 2 5" xfId="2845"/>
    <cellStyle name="好 3 8 2" xfId="2846"/>
    <cellStyle name="20% - 强调文字颜色 5 2 6 2 2" xfId="2847"/>
    <cellStyle name="40% - 强调文字颜色 2 3 2 2 2 2 2" xfId="2848"/>
    <cellStyle name="60% - 强调文字颜色 2 3 3 3 2" xfId="2849"/>
    <cellStyle name="60% - 强调文字颜色 4 2 5 2" xfId="2850"/>
    <cellStyle name="常规 8 2 2 44 4" xfId="2851"/>
    <cellStyle name="常规 8 2 2 39 4" xfId="2852"/>
    <cellStyle name="20% - 强调文字颜色 5 2 6 2 2 2" xfId="2853"/>
    <cellStyle name="40% - 强调文字颜色 2 3 2 2 2 2 2 2" xfId="2854"/>
    <cellStyle name="60% - 强调文字颜色 2 3 3 3 2 2" xfId="2855"/>
    <cellStyle name="60% - 强调文字颜色 4 2 5 2 2" xfId="2856"/>
    <cellStyle name="40% - 强调文字颜色 2 3 2 2 2 3" xfId="2857"/>
    <cellStyle name="60% - 强调文字颜色 2 3 3 4" xfId="2858"/>
    <cellStyle name="60% - 强调文字颜色 4 2 6" xfId="2859"/>
    <cellStyle name="好 3 9" xfId="2860"/>
    <cellStyle name="20% - 强调文字颜色 5 2 6 3" xfId="2861"/>
    <cellStyle name="常规 7 24 4" xfId="2862"/>
    <cellStyle name="常规 7 19 4" xfId="2863"/>
    <cellStyle name="40% - 强调文字颜色 6 3 2 2 3 2 2 2" xfId="2864"/>
    <cellStyle name="40% - 强调文字颜色 6 8" xfId="2865"/>
    <cellStyle name="标题 2 2 6 2 2" xfId="2866"/>
    <cellStyle name="40% - 强调文字颜色 2 3 2 2 2 3 2" xfId="2867"/>
    <cellStyle name="60% - 强调文字颜色 2 3 3 4 2" xfId="2868"/>
    <cellStyle name="60% - 强调文字颜色 4 2 6 2" xfId="2869"/>
    <cellStyle name="好 3 9 2" xfId="2870"/>
    <cellStyle name="20% - 强调文字颜色 5 2 6 3 2" xfId="2871"/>
    <cellStyle name="标题 2 2 6 2 2 2" xfId="2872"/>
    <cellStyle name="20% - 强调文字颜色 5 2 7" xfId="2873"/>
    <cellStyle name="常规 11 3 2" xfId="2874"/>
    <cellStyle name="40% - 强调文字颜色 2 3 2 2 3" xfId="2875"/>
    <cellStyle name="好 4 8" xfId="2876"/>
    <cellStyle name="20% - 强调文字颜色 5 2 7 2" xfId="2877"/>
    <cellStyle name="常规 11 3 2 2" xfId="2878"/>
    <cellStyle name="常规 18" xfId="2879"/>
    <cellStyle name="常规 23" xfId="2880"/>
    <cellStyle name="常规 7 25 3" xfId="2881"/>
    <cellStyle name="常规 7 30 3" xfId="2882"/>
    <cellStyle name="40% - 强调文字颜色 2 3 2 2 3 2" xfId="2883"/>
    <cellStyle name="60% - 强调文字颜色 2 3 4 3" xfId="2884"/>
    <cellStyle name="60% - 强调文字颜色 4 3 5" xfId="2885"/>
    <cellStyle name="好 4 8 2" xfId="2886"/>
    <cellStyle name="20% - 强调文字颜色 5 2 7 2 2" xfId="2887"/>
    <cellStyle name="常规 7 30 3 2" xfId="2888"/>
    <cellStyle name="常规 7 25 3 2" xfId="2889"/>
    <cellStyle name="20% - 强调文字颜色 6 2 2 2 3 3" xfId="2890"/>
    <cellStyle name="常规 23 2" xfId="2891"/>
    <cellStyle name="常规 18 2" xfId="2892"/>
    <cellStyle name="常规 11 3 2 2 2" xfId="2893"/>
    <cellStyle name="40% - 强调文字颜色 2 3 2 2 3 2 2" xfId="2894"/>
    <cellStyle name="60% - 强调文字颜色 4 3 5 2" xfId="2895"/>
    <cellStyle name="20% - 强调文字颜色 5 2 8" xfId="2896"/>
    <cellStyle name="常规 11 3 3" xfId="2897"/>
    <cellStyle name="40% - 强调文字颜色 2 3 2 2 4" xfId="2898"/>
    <cellStyle name="标题 6 2 3 2" xfId="2899"/>
    <cellStyle name="20% - 强调文字颜色 5 2 8 2" xfId="2900"/>
    <cellStyle name="常规 11 3 3 2" xfId="2901"/>
    <cellStyle name="常规 68" xfId="2902"/>
    <cellStyle name="常规 73" xfId="2903"/>
    <cellStyle name="常规 7 26 3" xfId="2904"/>
    <cellStyle name="常规 7 31 3" xfId="2905"/>
    <cellStyle name="40% - 强调文字颜色 2 3 2 2 4 2" xfId="2906"/>
    <cellStyle name="60% - 强调文字颜色 2 3 5 3" xfId="2907"/>
    <cellStyle name="检查单元格 2 3 4" xfId="2908"/>
    <cellStyle name="标题 6 2 3 2 2" xfId="2909"/>
    <cellStyle name="20% - 强调文字颜色 5 2 9" xfId="2910"/>
    <cellStyle name="常规 11 3 4" xfId="2911"/>
    <cellStyle name="强调文字颜色 1 3 3 3 2" xfId="2912"/>
    <cellStyle name="40% - 强调文字颜色 2 3 2 2 5" xfId="2913"/>
    <cellStyle name="标题 6 2 3 3" xfId="2914"/>
    <cellStyle name="强调文字颜色 2 2 6 2" xfId="2915"/>
    <cellStyle name="常规 3 2 3 5 2 4 2" xfId="2916"/>
    <cellStyle name="常规 8 7 2 2 2" xfId="2917"/>
    <cellStyle name="20% - 强调文字颜色 5 3" xfId="2918"/>
    <cellStyle name="标题 5 3 3 3" xfId="2919"/>
    <cellStyle name="常规 13 16 2" xfId="2920"/>
    <cellStyle name="常规 13 21 2" xfId="2921"/>
    <cellStyle name="强调文字颜色 2 2 6 2 2" xfId="2922"/>
    <cellStyle name="20% - 强调文字颜色 5 3 2" xfId="2923"/>
    <cellStyle name="40% - 强调文字颜色 6 3 7" xfId="2924"/>
    <cellStyle name="标题 5 3 3 3 2" xfId="2925"/>
    <cellStyle name="常规 13 16 2 2" xfId="2926"/>
    <cellStyle name="常规 13 21 2 2" xfId="2927"/>
    <cellStyle name="强调文字颜色 2 2 6 2 2 2" xfId="2928"/>
    <cellStyle name="20% - 强调文字颜色 5 3 2 2" xfId="2929"/>
    <cellStyle name="常规 37 2 2 2 2 3" xfId="2930"/>
    <cellStyle name="常规 23 44" xfId="2931"/>
    <cellStyle name="常规 23 39" xfId="2932"/>
    <cellStyle name="40% - 强调文字颜色 6 3 7 2" xfId="2933"/>
    <cellStyle name="常规 13 16 2 2 2" xfId="2934"/>
    <cellStyle name="常规 13 21 2 2 2" xfId="2935"/>
    <cellStyle name="20% - 强调文字颜色 5 3 2 2 2" xfId="2936"/>
    <cellStyle name="常规 7 70 3 2" xfId="2937"/>
    <cellStyle name="常规 7 65 3 2" xfId="2938"/>
    <cellStyle name="40% - 强调文字颜色 2 2 3 5" xfId="2939"/>
    <cellStyle name="常规 36 12 3" xfId="2940"/>
    <cellStyle name="常规 23 44 2" xfId="2941"/>
    <cellStyle name="常规 23 39 2" xfId="2942"/>
    <cellStyle name="40% - 强调文字颜色 6 3 7 2 2" xfId="2943"/>
    <cellStyle name="20% - 强调文字颜色 5 3 2 2 2 2" xfId="2944"/>
    <cellStyle name="40% - 强调文字颜色 2 2 3 5 2" xfId="2945"/>
    <cellStyle name="常规 7 20 2 2 2 4" xfId="2946"/>
    <cellStyle name="20% - 强调文字颜色 5 3 2 2 2 2 2" xfId="2947"/>
    <cellStyle name="40% - 强调文字颜色 2 2 3 5 2 2" xfId="2948"/>
    <cellStyle name="20% - 强调文字颜色 5 3 2 2 2 2 2 2" xfId="2949"/>
    <cellStyle name="链接单元格 2 3 4 2" xfId="2950"/>
    <cellStyle name="常规 7 20 2 11 3 2" xfId="2951"/>
    <cellStyle name="20% - 强调文字颜色 5 3 2 2 2 3" xfId="2952"/>
    <cellStyle name="40% - 强调文字颜色 1 2 2 2 3 3 2" xfId="2953"/>
    <cellStyle name="链接单元格 2 3 4 2 2" xfId="2954"/>
    <cellStyle name="常规 11 20" xfId="2955"/>
    <cellStyle name="常规 11 15" xfId="2956"/>
    <cellStyle name="20% - 强调文字颜色 5 3 2 2 2 3 2" xfId="2957"/>
    <cellStyle name="好 2 2 2 2 2 3" xfId="2958"/>
    <cellStyle name="常规 13 58 2 3" xfId="2959"/>
    <cellStyle name="20% - 强调文字颜色 5 3 2 2 3 2" xfId="2960"/>
    <cellStyle name="注释 2 33 2 2" xfId="2961"/>
    <cellStyle name="注释 2 28 2 2" xfId="2962"/>
    <cellStyle name="40% - 强调文字颜色 2 2 3 6 2" xfId="2963"/>
    <cellStyle name="好 2 2 2 2 2 3 2" xfId="2964"/>
    <cellStyle name="常规 7 20 2 3 2 4" xfId="2965"/>
    <cellStyle name="20% - 强调文字颜色 5 3 2 2 3 2 2" xfId="2966"/>
    <cellStyle name="20% - 强调文字颜色 5 3 2 2 3 2 2 2" xfId="2967"/>
    <cellStyle name="链接单元格 2 3 5 2" xfId="2968"/>
    <cellStyle name="常规 3 4 4 2 2" xfId="2969"/>
    <cellStyle name="常规 7 20 2 11 4 2" xfId="2970"/>
    <cellStyle name="20% - 强调文字颜色 5 3 2 2 3 3" xfId="2971"/>
    <cellStyle name="好 2 2 2 2 2 4" xfId="2972"/>
    <cellStyle name="链接单元格 2 3 5 2 2" xfId="2973"/>
    <cellStyle name="常规 3 4 4 2 2 2" xfId="2974"/>
    <cellStyle name="常规 21 20" xfId="2975"/>
    <cellStyle name="常规 21 15" xfId="2976"/>
    <cellStyle name="20% - 强调文字颜色 5 3 2 2 3 3 2" xfId="2977"/>
    <cellStyle name="常规 24 5 2" xfId="2978"/>
    <cellStyle name="常规 19 5 2" xfId="2979"/>
    <cellStyle name="20% - 强调文字颜色 5 3 2 2 4" xfId="2980"/>
    <cellStyle name="常规 30 2 6" xfId="2981"/>
    <cellStyle name="常规 25 2 6" xfId="2982"/>
    <cellStyle name="常规 24 5 2 2" xfId="2983"/>
    <cellStyle name="常规 19 5 2 2" xfId="2984"/>
    <cellStyle name="20% - 强调文字颜色 5 3 2 2 4 2" xfId="2985"/>
    <cellStyle name="常规 13 58 3 3" xfId="2986"/>
    <cellStyle name="40% - 强调文字颜色 3 3 2 2 6" xfId="2987"/>
    <cellStyle name="常规 7 20 2 4 2 4" xfId="2988"/>
    <cellStyle name="常规 30 2 6 2" xfId="2989"/>
    <cellStyle name="常规 25 2 6 2" xfId="2990"/>
    <cellStyle name="20% - 强调文字颜色 5 3 2 2 4 2 2" xfId="2991"/>
    <cellStyle name="40% - 强调文字颜色 3 3 2 2 6 2" xfId="2992"/>
    <cellStyle name="20% - 强调文字颜色 5 3 2 2 4 2 2 2" xfId="2993"/>
    <cellStyle name="常规 24 5 3" xfId="2994"/>
    <cellStyle name="常规 19 5 3" xfId="2995"/>
    <cellStyle name="20% - 强调文字颜色 5 3 2 2 5" xfId="2996"/>
    <cellStyle name="标题 2 2 2 5 2 2" xfId="2997"/>
    <cellStyle name="汇总 3 2 3 2 4" xfId="2998"/>
    <cellStyle name="常规 24 5 3 2" xfId="2999"/>
    <cellStyle name="20% - 强调文字颜色 5 3 2 2 5 2" xfId="3000"/>
    <cellStyle name="常规 30 3 6" xfId="3001"/>
    <cellStyle name="常规 25 3 6" xfId="3002"/>
    <cellStyle name="标题 2 2 2 5 2 2 2" xfId="3003"/>
    <cellStyle name="常规 7 20 2 5 2 4" xfId="3004"/>
    <cellStyle name="常规 30 3 6 2" xfId="3005"/>
    <cellStyle name="常规 25 3 6 2" xfId="3006"/>
    <cellStyle name="20% - 强调文字颜色 5 3 2 2 5 2 2" xfId="3007"/>
    <cellStyle name="汇总 3 2 2 4 2" xfId="3008"/>
    <cellStyle name="常规 24 5 4" xfId="3009"/>
    <cellStyle name="20% - 强调文字颜色 5 3 2 2 6" xfId="3010"/>
    <cellStyle name="常规 7 2 4 7 3" xfId="3011"/>
    <cellStyle name="60% - 强调文字颜色 2 2 2" xfId="3012"/>
    <cellStyle name="汇总 3 2 2 4 2 2" xfId="3013"/>
    <cellStyle name="常规 24 5 4 2" xfId="3014"/>
    <cellStyle name="20% - 强调文字颜色 5 3 2 2 6 2" xfId="3015"/>
    <cellStyle name="强调文字颜色 2 3 3 5 3" xfId="3016"/>
    <cellStyle name="常规 7 2 4 7 3 2" xfId="3017"/>
    <cellStyle name="60% - 强调文字颜色 2 2 2 2" xfId="3018"/>
    <cellStyle name="20% - 强调文字颜色 5 3 2 3" xfId="3019"/>
    <cellStyle name="注释 2 40 2 4" xfId="3020"/>
    <cellStyle name="注释 2 35 2 4" xfId="3021"/>
    <cellStyle name="20% - 强调文字颜色 6 3 3 4 3 2" xfId="3022"/>
    <cellStyle name="常规 7 20 22 4 3" xfId="3023"/>
    <cellStyle name="常规 7 20 17 4 3" xfId="3024"/>
    <cellStyle name="20% - 强调文字颜色 5 3 2 3 2" xfId="3025"/>
    <cellStyle name="20% - 强调文字颜色 5 3 2 3 2 2" xfId="3026"/>
    <cellStyle name="常规 8 2 2 46" xfId="3027"/>
    <cellStyle name="常规 4 2 5 3" xfId="3028"/>
    <cellStyle name="40% - 强调文字颜色 1 6" xfId="3029"/>
    <cellStyle name="常规 7 14 2" xfId="3030"/>
    <cellStyle name="20% - 强调文字颜色 5 3 2 3 2 2 2" xfId="3031"/>
    <cellStyle name="常规 8 2 2 46 2" xfId="3032"/>
    <cellStyle name="常规 4 2 5 3 2" xfId="3033"/>
    <cellStyle name="40% - 强调文字颜色 1 6 2" xfId="3034"/>
    <cellStyle name="常规 7 14 2 2" xfId="3035"/>
    <cellStyle name="20% - 强调文字颜色 5 3 2 3 3" xfId="3036"/>
    <cellStyle name="好 2 2 2 3 2 3" xfId="3037"/>
    <cellStyle name="20% - 强调文字颜色 5 3 2 3 3 2" xfId="3038"/>
    <cellStyle name="常规 7 20 2" xfId="3039"/>
    <cellStyle name="常规 7 15 2" xfId="3040"/>
    <cellStyle name="常规 4 2 6 3" xfId="3041"/>
    <cellStyle name="40% - 强调文字颜色 2 6" xfId="3042"/>
    <cellStyle name="常规 3 2 2 2 2 2 2" xfId="3043"/>
    <cellStyle name="标题 4 3 2 2 2 3" xfId="3044"/>
    <cellStyle name="常规 13 38" xfId="3045"/>
    <cellStyle name="常规 13 43" xfId="3046"/>
    <cellStyle name="常规 4 8 3" xfId="3047"/>
    <cellStyle name="20% - 强调文字颜色 5 3 2 4" xfId="3048"/>
    <cellStyle name="60% - 强调文字颜色 6 2 2 2 4 2" xfId="3049"/>
    <cellStyle name="20% - 强调文字颜色 5 3 2 4 2" xfId="3050"/>
    <cellStyle name="常规 7 64" xfId="3051"/>
    <cellStyle name="常规 7 59" xfId="3052"/>
    <cellStyle name="60% - 强调文字颜色 6 2 2 2 4 2 2" xfId="3053"/>
    <cellStyle name="20% - 强调文字颜色 5 3 2 4 2 2" xfId="3054"/>
    <cellStyle name="常规 7 64 2" xfId="3055"/>
    <cellStyle name="常规 7 59 2" xfId="3056"/>
    <cellStyle name="40% - 强调文字颜色 6 2 2 3 3" xfId="3057"/>
    <cellStyle name="常规 4 3 5 3" xfId="3058"/>
    <cellStyle name="常规 12 50 3" xfId="3059"/>
    <cellStyle name="常规 12 45 3" xfId="3060"/>
    <cellStyle name="常规 7 64 2 2" xfId="3061"/>
    <cellStyle name="常规 7 59 2 2" xfId="3062"/>
    <cellStyle name="40% - 强调文字颜色 6 2 2 3 3 2" xfId="3063"/>
    <cellStyle name="20% - 强调文字颜色 5 3 2 4 2 2 2" xfId="3064"/>
    <cellStyle name="标题 1 3 2 4" xfId="3065"/>
    <cellStyle name="常规 7 2 2 52 2 2" xfId="3066"/>
    <cellStyle name="常规 7 2 2 47 2 2" xfId="3067"/>
    <cellStyle name="20% - 强调文字颜色 5 3 2 4 3" xfId="3068"/>
    <cellStyle name="40% - 强调文字颜色 1 2 6 2 2 2" xfId="3069"/>
    <cellStyle name="常规 23 46 3" xfId="3070"/>
    <cellStyle name="常规 23 51 3" xfId="3071"/>
    <cellStyle name="计算 2 2 4 4 2" xfId="3072"/>
    <cellStyle name="好 2 2 2 4 2 3" xfId="3073"/>
    <cellStyle name="常规 7 2 2 52 2 2 2" xfId="3074"/>
    <cellStyle name="常规 7 2 2 47 2 2 2" xfId="3075"/>
    <cellStyle name="20% - 强调文字颜色 5 3 2 4 3 2" xfId="3076"/>
    <cellStyle name="常规 7 70 2" xfId="3077"/>
    <cellStyle name="常规 7 65 2" xfId="3078"/>
    <cellStyle name="40% - 强调文字颜色 6 2 2 4 3" xfId="3079"/>
    <cellStyle name="常规 12 51 3" xfId="3080"/>
    <cellStyle name="常规 12 46 3" xfId="3081"/>
    <cellStyle name="20% - 强调文字颜色 5 3 2 5" xfId="3082"/>
    <cellStyle name="60% - 强调文字颜色 6 2 2 2 4 3" xfId="3083"/>
    <cellStyle name="20% - 强调文字颜色 5 3 2 5 2" xfId="3084"/>
    <cellStyle name="20% - 强调文字颜色 5 3 2 5 2 2" xfId="3085"/>
    <cellStyle name="常规 4 4 5 3" xfId="3086"/>
    <cellStyle name="40% - 强调文字颜色 6 2 3 3 3" xfId="3087"/>
    <cellStyle name="40% - 强调文字颜色 6 2 3 3 3 2" xfId="3088"/>
    <cellStyle name="20% - 强调文字颜色 5 3 2 5 2 2 2" xfId="3089"/>
    <cellStyle name="注释 2 5 5" xfId="3090"/>
    <cellStyle name="标题 2 3 2 4" xfId="3091"/>
    <cellStyle name="常规 7 2 2 52 3 2" xfId="3092"/>
    <cellStyle name="常规 7 2 2 47 3 2" xfId="3093"/>
    <cellStyle name="20% - 强调文字颜色 5 3 2 5 3" xfId="3094"/>
    <cellStyle name="常规 23 52 3" xfId="3095"/>
    <cellStyle name="常规 23 47 3" xfId="3096"/>
    <cellStyle name="60% - 强调文字颜色 3 2 2 3 2 2" xfId="3097"/>
    <cellStyle name="20% - 强调文字颜色 5 3 2 5 3 2" xfId="3098"/>
    <cellStyle name="40% - 强调文字颜色 6 2 3 4 3" xfId="3099"/>
    <cellStyle name="常规 13 21 2 3" xfId="3100"/>
    <cellStyle name="常规 13 16 2 3" xfId="3101"/>
    <cellStyle name="常规 10 34 2 2" xfId="3102"/>
    <cellStyle name="常规 10 29 2 2" xfId="3103"/>
    <cellStyle name="40% - 强调文字颜色 6 3 8" xfId="3104"/>
    <cellStyle name="强调文字颜色 2 2 6 2 3" xfId="3105"/>
    <cellStyle name="60% - 强调文字颜色 3 2 2 2 2 2 2" xfId="3106"/>
    <cellStyle name="20% - 强调文字颜色 5 3 3" xfId="3107"/>
    <cellStyle name="强调文字颜色 2 2 6 2 3 2" xfId="3108"/>
    <cellStyle name="20% - 强调文字颜色 5 3 3 2" xfId="3109"/>
    <cellStyle name="常规 7 2 2 2 2 43" xfId="3110"/>
    <cellStyle name="常规 7 2 2 2 2 38" xfId="3111"/>
    <cellStyle name="40% - 强调文字颜色 6 3 8 2" xfId="3112"/>
    <cellStyle name="20% - 强调文字颜色 5 3 3 2 2" xfId="3113"/>
    <cellStyle name="常规 7 71 3 2" xfId="3114"/>
    <cellStyle name="常规 7 66 3 2" xfId="3115"/>
    <cellStyle name="40% - 强调文字颜色 2 3 3 5" xfId="3116"/>
    <cellStyle name="20% - 强调文字颜色 5 3 3 2 2 2" xfId="3117"/>
    <cellStyle name="40% - 强调文字颜色 2 3 3 5 2" xfId="3118"/>
    <cellStyle name="20% - 强调文字颜色 5 3 3 2 2 2 2" xfId="3119"/>
    <cellStyle name="40% - 强调文字颜色 2 3 3 5 2 2" xfId="3120"/>
    <cellStyle name="20% - 强调文字颜色 5 3 3 2 3" xfId="3121"/>
    <cellStyle name="注释 2 78 2" xfId="3122"/>
    <cellStyle name="40% - 强调文字颜色 2 3 3 6" xfId="3123"/>
    <cellStyle name="20% - 强调文字颜色 5 3 3 2 3 2" xfId="3124"/>
    <cellStyle name="注释 2 78 2 2" xfId="3125"/>
    <cellStyle name="40% - 强调文字颜色 2 3 3 6 2" xfId="3126"/>
    <cellStyle name="20% - 强调文字颜色 5 3 3 3" xfId="3127"/>
    <cellStyle name="常规 7 20 23 4 3" xfId="3128"/>
    <cellStyle name="常规 7 20 18 4 3" xfId="3129"/>
    <cellStyle name="20% - 强调文字颜色 5 3 3 3 2" xfId="3130"/>
    <cellStyle name="20% - 强调文字颜色 5 3 3 3 2 2" xfId="3131"/>
    <cellStyle name="20% - 强调文字颜色 5 3 3 3 2 2 2" xfId="3132"/>
    <cellStyle name="20% - 强调文字颜色 5 3 3 3 3" xfId="3133"/>
    <cellStyle name="20% - 强调文字颜色 5 3 3 3 3 2" xfId="3134"/>
    <cellStyle name="20% - 强调文字颜色 5 3 3 4" xfId="3135"/>
    <cellStyle name="60% - 强调文字颜色 6 2 2 2 5 2" xfId="3136"/>
    <cellStyle name="20% - 强调文字颜色 5 3 3 4 2" xfId="3137"/>
    <cellStyle name="20% - 强调文字颜色 5 3 3 4 2 2" xfId="3138"/>
    <cellStyle name="常规 22 50 3" xfId="3139"/>
    <cellStyle name="常规 22 45 3" xfId="3140"/>
    <cellStyle name="40% - 强调文字颜色 6 3 2 3 3" xfId="3141"/>
    <cellStyle name="20% - 强调文字颜色 5 3 3 4 2 2 2" xfId="3142"/>
    <cellStyle name="40% - 强调文字颜色 6 3 2 3 3 2" xfId="3143"/>
    <cellStyle name="常规 7 2 41" xfId="3144"/>
    <cellStyle name="常规 7 2 36" xfId="3145"/>
    <cellStyle name="标题 3 2 6" xfId="3146"/>
    <cellStyle name="常规 7 2 2 53 2 2" xfId="3147"/>
    <cellStyle name="常规 7 2 2 48 2 2" xfId="3148"/>
    <cellStyle name="20% - 强调文字颜色 5 3 3 4 3" xfId="3149"/>
    <cellStyle name="常规 7 2 2 53 2 2 2" xfId="3150"/>
    <cellStyle name="常规 7 2 2 48 2 2 2" xfId="3151"/>
    <cellStyle name="20% - 强调文字颜色 5 3 3 4 3 2" xfId="3152"/>
    <cellStyle name="常规 22 51 3" xfId="3153"/>
    <cellStyle name="常规 22 46 3" xfId="3154"/>
    <cellStyle name="常规 131" xfId="3155"/>
    <cellStyle name="常规 126" xfId="3156"/>
    <cellStyle name="40% - 强调文字颜色 6 3 2 4 3" xfId="3157"/>
    <cellStyle name="20% - 强调文字颜色 5 3 3 5" xfId="3158"/>
    <cellStyle name="20% - 强调文字颜色 5 3 3 5 2" xfId="3159"/>
    <cellStyle name="20% - 强调文字颜色 5 3 3 5 2 2" xfId="3160"/>
    <cellStyle name="40% - 强调文字颜色 6 3 3 3 3" xfId="3161"/>
    <cellStyle name="强调文字颜色 2 2 6 2 4" xfId="3162"/>
    <cellStyle name="20% - 强调文字颜色 5 3 4" xfId="3163"/>
    <cellStyle name="20% - 强调文字颜色 5 3 4 2" xfId="3164"/>
    <cellStyle name="20% - 强调文字颜色 5 3 4 2 2" xfId="3165"/>
    <cellStyle name="20% - 强调文字颜色 5 3 4 2 2 2" xfId="3166"/>
    <cellStyle name="常规 7 20 24 4 3" xfId="3167"/>
    <cellStyle name="常规 7 20 19 4 3" xfId="3168"/>
    <cellStyle name="20% - 强调文字颜色 5 3 4 3 2" xfId="3169"/>
    <cellStyle name="常规 7 2 2 2 23 4 2 2" xfId="3170"/>
    <cellStyle name="常规 7 2 2 2 18 4 2 2" xfId="3171"/>
    <cellStyle name="常规 14 32" xfId="3172"/>
    <cellStyle name="常规 14 27" xfId="3173"/>
    <cellStyle name="40% - 强调文字颜色 4 2 2 2 2 3" xfId="3174"/>
    <cellStyle name="常规 7 52 2 2" xfId="3175"/>
    <cellStyle name="常规 7 47 2 2" xfId="3176"/>
    <cellStyle name="20% - 强调文字颜色 5 3 5" xfId="3177"/>
    <cellStyle name="20% - 强调文字颜色 6 3 2 5 3 2" xfId="3178"/>
    <cellStyle name="常规 7 52 2 2 2" xfId="3179"/>
    <cellStyle name="常规 7 47 2 2 2" xfId="3180"/>
    <cellStyle name="20% - 强调文字颜色 5 3 5 2" xfId="3181"/>
    <cellStyle name="常规 2 4 2 2 4" xfId="3182"/>
    <cellStyle name="20% - 强调文字颜色 5 3 5 2 2" xfId="3183"/>
    <cellStyle name="20% - 强调文字颜色 5 3 5 2 2 2" xfId="3184"/>
    <cellStyle name="20% - 强调文字颜色 5 3 5 3" xfId="3185"/>
    <cellStyle name="常规 7 20 30 4 3" xfId="3186"/>
    <cellStyle name="常规 7 20 25 4 3" xfId="3187"/>
    <cellStyle name="20% - 强调文字颜色 5 3 5 3 2" xfId="3188"/>
    <cellStyle name="常规 7 52 2 3" xfId="3189"/>
    <cellStyle name="常规 7 47 2 3" xfId="3190"/>
    <cellStyle name="20% - 强调文字颜色 5 3 6" xfId="3191"/>
    <cellStyle name="解释性文本 2 2" xfId="3192"/>
    <cellStyle name="40% - 强调文字颜色 2 3 2 3 2" xfId="3193"/>
    <cellStyle name="常规 7 52 2 3 2" xfId="3194"/>
    <cellStyle name="常规 7 47 2 3 2" xfId="3195"/>
    <cellStyle name="20% - 强调文字颜色 5 3 6 2" xfId="3196"/>
    <cellStyle name="解释性文本 2 2 2" xfId="3197"/>
    <cellStyle name="40% - 强调文字颜色 2 3 2 3 2 2" xfId="3198"/>
    <cellStyle name="60% - 强调文字颜色 5 2 5" xfId="3199"/>
    <cellStyle name="强调文字颜色 1 3 2 2 6" xfId="3200"/>
    <cellStyle name="常规 10 2 8" xfId="3201"/>
    <cellStyle name="20% - 强调文字颜色 5 3 6 2 2" xfId="3202"/>
    <cellStyle name="解释性文本 2 2 2 2" xfId="3203"/>
    <cellStyle name="40% - 强调文字颜色 2 3 2 3 2 2 2" xfId="3204"/>
    <cellStyle name="常规 7 19 2 2 5 2 3" xfId="3205"/>
    <cellStyle name="60% - 强调文字颜色 5 2 5 2" xfId="3206"/>
    <cellStyle name="20% - 强调文字颜色 5 3 6 2 2 2" xfId="3207"/>
    <cellStyle name="60% - 强调文字颜色 5 2 5 2 2" xfId="3208"/>
    <cellStyle name="常规 7 20 31 4 3" xfId="3209"/>
    <cellStyle name="常规 7 20 26 4 3" xfId="3210"/>
    <cellStyle name="20% - 强调文字颜色 5 3 6 3 2" xfId="3211"/>
    <cellStyle name="输出 2 3 2 4" xfId="3212"/>
    <cellStyle name="常规 7 19 2 2 5 3 3" xfId="3213"/>
    <cellStyle name="60% - 强调文字颜色 5 2 6 2" xfId="3214"/>
    <cellStyle name="常规 7 52 2 4" xfId="3215"/>
    <cellStyle name="常规 7 47 2 4" xfId="3216"/>
    <cellStyle name="20% - 强调文字颜色 5 3 7" xfId="3217"/>
    <cellStyle name="常规 11 4 2" xfId="3218"/>
    <cellStyle name="解释性文本 2 3" xfId="3219"/>
    <cellStyle name="40% - 强调文字颜色 2 3 2 3 3" xfId="3220"/>
    <cellStyle name="20% - 强调文字颜色 5 3 7 2" xfId="3221"/>
    <cellStyle name="常规 11 4 2 2" xfId="3222"/>
    <cellStyle name="常规 7 75 3" xfId="3223"/>
    <cellStyle name="解释性文本 2 3 2" xfId="3224"/>
    <cellStyle name="40% - 强调文字颜色 2 3 2 3 3 2" xfId="3225"/>
    <cellStyle name="链接单元格 3 2 2 2 2" xfId="3226"/>
    <cellStyle name="60% - 强调文字颜色 5 3 5" xfId="3227"/>
    <cellStyle name="20% - 强调文字颜色 5 3 7 2 2" xfId="3228"/>
    <cellStyle name="常规 11 4 2 2 2" xfId="3229"/>
    <cellStyle name="常规 37 12 3" xfId="3230"/>
    <cellStyle name="常规 7 75 3 2" xfId="3231"/>
    <cellStyle name="链接单元格 3 2 2 2 2 2" xfId="3232"/>
    <cellStyle name="常规 23 2 2 2 2 3" xfId="3233"/>
    <cellStyle name="常规 18 2 2 2 2 3" xfId="3234"/>
    <cellStyle name="常规 7 19 2 2 6 2 3" xfId="3235"/>
    <cellStyle name="60% - 强调文字颜色 5 3 5 2" xfId="3236"/>
    <cellStyle name="20% - 强调文字颜色 5 3 8" xfId="3237"/>
    <cellStyle name="常规 11 4 3" xfId="3238"/>
    <cellStyle name="标题 6 2 4 2" xfId="3239"/>
    <cellStyle name="20% - 强调文字颜色 5 3 8 2" xfId="3240"/>
    <cellStyle name="常规 11 4 3 2" xfId="3241"/>
    <cellStyle name="常规 7 76 3" xfId="3242"/>
    <cellStyle name="检查单元格 3 3 4" xfId="3243"/>
    <cellStyle name="标题 6 2 4 2 2" xfId="3244"/>
    <cellStyle name="强调文字颜色 2 2 6 3" xfId="3245"/>
    <cellStyle name="20% - 强调文字颜色 5 4" xfId="3246"/>
    <cellStyle name="常规 8 4 2 30 2" xfId="3247"/>
    <cellStyle name="常规 8 4 2 25 2" xfId="3248"/>
    <cellStyle name="差 3 8 2" xfId="3249"/>
    <cellStyle name="常规 13 16 4" xfId="3250"/>
    <cellStyle name="常规 13 21 4" xfId="3251"/>
    <cellStyle name="常规 8 35 3" xfId="3252"/>
    <cellStyle name="常规 8 40 3" xfId="3253"/>
    <cellStyle name="强调文字颜色 2 2 6 4" xfId="3254"/>
    <cellStyle name="标题 5 2 2 2 3 2" xfId="3255"/>
    <cellStyle name="常规 37 23 2 2" xfId="3256"/>
    <cellStyle name="常规 37 18 2 2" xfId="3257"/>
    <cellStyle name="20% - 强调文字颜色 5 5" xfId="3258"/>
    <cellStyle name="强调文字颜色 2 2 6 4 2" xfId="3259"/>
    <cellStyle name="20% - 强调文字颜色 5 5 2" xfId="3260"/>
    <cellStyle name="强调文字颜色 2 2 6 5" xfId="3261"/>
    <cellStyle name="常规 34 41 2 2" xfId="3262"/>
    <cellStyle name="常规 34 36 2 2" xfId="3263"/>
    <cellStyle name="常规 29 41 2 2" xfId="3264"/>
    <cellStyle name="常规 29 36 2 2" xfId="3265"/>
    <cellStyle name="常规 7 20 2 42 2 3 2" xfId="3266"/>
    <cellStyle name="常规 7 20 2 37 2 3 2" xfId="3267"/>
    <cellStyle name="20% - 强调文字颜色 5 6" xfId="3268"/>
    <cellStyle name="常规 3 4 9" xfId="3269"/>
    <cellStyle name="60% - 强调文字颜色 6 3 2 2 2" xfId="3270"/>
    <cellStyle name="20% - 强调文字颜色 5 6 2" xfId="3271"/>
    <cellStyle name="常规 7 20 2 21 4" xfId="3272"/>
    <cellStyle name="常规 7 20 2 16 4" xfId="3273"/>
    <cellStyle name="60% - 强调文字颜色 6 3 2 2 2 2" xfId="3274"/>
    <cellStyle name="常规 7 2 2 2 5 2 3 2" xfId="3275"/>
    <cellStyle name="20% - 强调文字颜色 5 7" xfId="3276"/>
    <cellStyle name="常规 8 40 5" xfId="3277"/>
    <cellStyle name="常规 8 35 5" xfId="3278"/>
    <cellStyle name="40% - 强调文字颜色 2 3 2 2 4 3 2" xfId="3279"/>
    <cellStyle name="60% - 强调文字颜色 6 3 2 2 3" xfId="3280"/>
    <cellStyle name="警告文本 2 2 4 2 3 2" xfId="3281"/>
    <cellStyle name="常规 7 2 2 2 2 21 2 2" xfId="3282"/>
    <cellStyle name="常规 7 2 2 2 2 16 2 2" xfId="3283"/>
    <cellStyle name="20% - 强调文字颜色 5 8" xfId="3284"/>
    <cellStyle name="检查单元格 2 3 5 3" xfId="3285"/>
    <cellStyle name="40% - 强调文字颜色 5 2 2 6 2 2" xfId="3286"/>
    <cellStyle name="汇总 2 2 5 2 3 2" xfId="3287"/>
    <cellStyle name="60% - 强调文字颜色 6 3 2 2 4" xfId="3288"/>
    <cellStyle name="注释 2 24 2 3 2" xfId="3289"/>
    <cellStyle name="注释 2 19 2 3 2" xfId="3290"/>
    <cellStyle name="20% - 强调文字颜色 6 2" xfId="3291"/>
    <cellStyle name="链接单元格 2 3 2 3" xfId="3292"/>
    <cellStyle name="常规 7 20 42 2 2 2" xfId="3293"/>
    <cellStyle name="常规 7 20 37 2 2 2" xfId="3294"/>
    <cellStyle name="标题 5 3 4 2" xfId="3295"/>
    <cellStyle name="链接单元格 2 3 2 3 2" xfId="3296"/>
    <cellStyle name="20% - 强调文字颜色 6 2 2" xfId="3297"/>
    <cellStyle name="常规 13 7" xfId="3298"/>
    <cellStyle name="标题 5 3 4 2 2" xfId="3299"/>
    <cellStyle name="20% - 强调文字颜色 6 2 2 2" xfId="3300"/>
    <cellStyle name="常规 7 2 2 41 2 3" xfId="3301"/>
    <cellStyle name="常规 7 2 2 36 2 3" xfId="3302"/>
    <cellStyle name="常规 13 7 2" xfId="3303"/>
    <cellStyle name="标题 5 3 4 2 2 2" xfId="3304"/>
    <cellStyle name="20% - 强调文字颜色 6 2 2 2 2" xfId="3305"/>
    <cellStyle name="40% - 强调文字颜色 1 3 3 2 3" xfId="3306"/>
    <cellStyle name="差 2 6 3" xfId="3307"/>
    <cellStyle name="40% - 强调文字颜色 1 3 3 2 3 2" xfId="3308"/>
    <cellStyle name="常规 7 2 2 2 9 4 3" xfId="3309"/>
    <cellStyle name="百分比 4 5" xfId="3310"/>
    <cellStyle name="20% - 强调文字颜色 6 2 2 2 2 2" xfId="3311"/>
    <cellStyle name="20% - 强调文字颜色 6 2 2 2 2 2 2" xfId="3312"/>
    <cellStyle name="20% - 强调文字颜色 6 2 2 2 2 2 2 2" xfId="3313"/>
    <cellStyle name="差 2 6 4" xfId="3314"/>
    <cellStyle name="60% - 强调文字颜色 4 3 4 2" xfId="3315"/>
    <cellStyle name="60% - 强调文字颜色 2 3 4 2 2" xfId="3316"/>
    <cellStyle name="常规 7 30 2 2" xfId="3317"/>
    <cellStyle name="常规 7 25 2 2" xfId="3318"/>
    <cellStyle name="20% - 强调文字颜色 6 2 2 2 2 3" xfId="3319"/>
    <cellStyle name="常规 22 2" xfId="3320"/>
    <cellStyle name="常规 17 2" xfId="3321"/>
    <cellStyle name="百分比 4 6" xfId="3322"/>
    <cellStyle name="常规 7 30 2 2 2" xfId="3323"/>
    <cellStyle name="常规 7 25 2 2 2" xfId="3324"/>
    <cellStyle name="20% - 强调文字颜色 6 2 2 2 2 3 2" xfId="3325"/>
    <cellStyle name="常规 22 2 2" xfId="3326"/>
    <cellStyle name="常规 17 2 2" xfId="3327"/>
    <cellStyle name="60% - 强调文字颜色 4 3 4 2 2" xfId="3328"/>
    <cellStyle name="20% - 强调文字颜色 6 2 2 2 3" xfId="3329"/>
    <cellStyle name="20% - 强调文字颜色 6 2 2 2 3 2" xfId="3330"/>
    <cellStyle name="常规 8 2 8 2 2" xfId="3331"/>
    <cellStyle name="差 2 7 3" xfId="3332"/>
    <cellStyle name="标题 5 2 2 6" xfId="3333"/>
    <cellStyle name="常规 10 22 3" xfId="3334"/>
    <cellStyle name="常规 10 17 3" xfId="3335"/>
    <cellStyle name="20% - 强调文字颜色 6 2 2 2 3 2 2" xfId="3336"/>
    <cellStyle name="标题 5 2 2 6 2" xfId="3337"/>
    <cellStyle name="常规 8 23 2 3" xfId="3338"/>
    <cellStyle name="常规 8 18 2 3" xfId="3339"/>
    <cellStyle name="20% - 强调文字颜色 6 2 2 2 3 2 2 2" xfId="3340"/>
    <cellStyle name="常规 7 3 8" xfId="3341"/>
    <cellStyle name="常规 37 48" xfId="3342"/>
    <cellStyle name="常规 23 2 2" xfId="3343"/>
    <cellStyle name="常规 18 2 2" xfId="3344"/>
    <cellStyle name="常规 11 3 2 2 2 2" xfId="3345"/>
    <cellStyle name="常规 10 23 3" xfId="3346"/>
    <cellStyle name="常规 10 18 3" xfId="3347"/>
    <cellStyle name="20% - 强调文字颜色 6 2 2 2 3 3 2" xfId="3348"/>
    <cellStyle name="40% - 强调文字颜色 2 3 2 2 3 2 2 2" xfId="3349"/>
    <cellStyle name="60% - 强调文字颜色 4 3 5 2 2" xfId="3350"/>
    <cellStyle name="20% - 强调文字颜色 6 2 2 2 4" xfId="3351"/>
    <cellStyle name="千位分隔 2 2 2 3 2" xfId="3352"/>
    <cellStyle name="60% - 强调文字颜色 5 3 2 2 4 2 2" xfId="3353"/>
    <cellStyle name="常规 7 8 2 2 2" xfId="3354"/>
    <cellStyle name="20% - 强调文字颜色 6 2 2 2 4 2" xfId="3355"/>
    <cellStyle name="20% - 强调文字颜色 6 2 2 2 4 2 2" xfId="3356"/>
    <cellStyle name="常规 21 2 6" xfId="3357"/>
    <cellStyle name="常规 16 2 6" xfId="3358"/>
    <cellStyle name="20% - 强调文字颜色 6 2 2 2 4 2 2 2" xfId="3359"/>
    <cellStyle name="常规 13 54 3 3" xfId="3360"/>
    <cellStyle name="常规 13 49 3 3" xfId="3361"/>
    <cellStyle name="常规 26 29" xfId="3362"/>
    <cellStyle name="常规 26 34" xfId="3363"/>
    <cellStyle name="常规 31 29" xfId="3364"/>
    <cellStyle name="常规 31 34" xfId="3365"/>
    <cellStyle name="注释 2 19 3 2" xfId="3366"/>
    <cellStyle name="注释 2 24 3 2" xfId="3367"/>
    <cellStyle name="标题 5 4 3" xfId="3368"/>
    <cellStyle name="常规 7 30 4 2" xfId="3369"/>
    <cellStyle name="常规 7 25 4 2" xfId="3370"/>
    <cellStyle name="20% - 强调文字颜色 6 2 2 2 4 3" xfId="3371"/>
    <cellStyle name="常规 24 2" xfId="3372"/>
    <cellStyle name="常规 19 2" xfId="3373"/>
    <cellStyle name="常规 11 3 2 3 2" xfId="3374"/>
    <cellStyle name="40% - 强调文字颜色 2 3 2 2 3 3 2" xfId="3375"/>
    <cellStyle name="60% - 强调文字颜色 4 3 6 2" xfId="3376"/>
    <cellStyle name="常规 24 2 2" xfId="3377"/>
    <cellStyle name="常规 19 2 2" xfId="3378"/>
    <cellStyle name="20% - 强调文字颜色 6 2 2 2 4 3 2" xfId="3379"/>
    <cellStyle name="60% - 强调文字颜色 4 3 6 2 2" xfId="3380"/>
    <cellStyle name="20% - 强调文字颜色 6 2 2 2 5" xfId="3381"/>
    <cellStyle name="20% - 强调文字颜色 6 2 2 2 5 2" xfId="3382"/>
    <cellStyle name="20% - 强调文字颜色 6 2 2 2 5 2 2" xfId="3383"/>
    <cellStyle name="20% - 强调文字颜色 6 2 2 2 6" xfId="3384"/>
    <cellStyle name="20% - 强调文字颜色 6 2 2 3" xfId="3385"/>
    <cellStyle name="常规 7 2 2 41 2 4" xfId="3386"/>
    <cellStyle name="常规 7 2 2 36 2 4" xfId="3387"/>
    <cellStyle name="40% - 强调文字颜色 5 3 3 2 2 2 2" xfId="3388"/>
    <cellStyle name="常规 13 7 3" xfId="3389"/>
    <cellStyle name="20% - 强调文字颜色 6 2 2 3 2" xfId="3390"/>
    <cellStyle name="40% - 强调文字颜色 1 3 3 3 3" xfId="3391"/>
    <cellStyle name="20% - 强调文字颜色 6 2 2 3 3" xfId="3392"/>
    <cellStyle name="20% - 强调文字颜色 6 2 2 4" xfId="3393"/>
    <cellStyle name="20% - 强调文字颜色 6 2 2 4 2" xfId="3394"/>
    <cellStyle name="常规 7 2 2 2 2 24 2 2" xfId="3395"/>
    <cellStyle name="常规 7 2 2 2 2 19 2 2" xfId="3396"/>
    <cellStyle name="40% - 强调文字颜色 1 3 3 4 3" xfId="3397"/>
    <cellStyle name="常规 7 2 2 2 2 24 2 2 2" xfId="3398"/>
    <cellStyle name="常规 7 2 2 2 2 19 2 2 2" xfId="3399"/>
    <cellStyle name="40% - 强调文字颜色 1 3 3 4 3 2" xfId="3400"/>
    <cellStyle name="好 4 11" xfId="3401"/>
    <cellStyle name="标题 4 3 2 2 5" xfId="3402"/>
    <cellStyle name="20% - 强调文字颜色 6 2 2 4 2 2" xfId="3403"/>
    <cellStyle name="常规 106" xfId="3404"/>
    <cellStyle name="常规 111" xfId="3405"/>
    <cellStyle name="常规 4 2 9 2" xfId="3406"/>
    <cellStyle name="40% - 强调文字颜色 5 5" xfId="3407"/>
    <cellStyle name="20% - 强调文字颜色 6 2 2 4 2 2 2" xfId="3408"/>
    <cellStyle name="标题 4 3 2 2 5 2" xfId="3409"/>
    <cellStyle name="20% - 强调文字颜色 6 2 2 4 3" xfId="3410"/>
    <cellStyle name="40% - 强调文字颜色 1 3 5 2 2 2" xfId="3411"/>
    <cellStyle name="20% - 强调文字颜色 6 2 2 4 3 2" xfId="3412"/>
    <cellStyle name="常规 156" xfId="3413"/>
    <cellStyle name="常规 161" xfId="3414"/>
    <cellStyle name="常规 206" xfId="3415"/>
    <cellStyle name="常规 211" xfId="3416"/>
    <cellStyle name="常规 8 20 2 4" xfId="3417"/>
    <cellStyle name="常规 8 15 2 4" xfId="3418"/>
    <cellStyle name="40% - 强调文字颜色 6 2 2 7" xfId="3419"/>
    <cellStyle name="常规 4 3 9" xfId="3420"/>
    <cellStyle name="常规 12 54" xfId="3421"/>
    <cellStyle name="常规 12 49" xfId="3422"/>
    <cellStyle name="20% - 强调文字颜色 6 2 2 5 2" xfId="3423"/>
    <cellStyle name="20% - 强调文字颜色 6 2 2 5 2 2" xfId="3424"/>
    <cellStyle name="20% - 强调文字颜色 6 2 2 5 2 2 2" xfId="3425"/>
    <cellStyle name="20% - 强调文字颜色 6 2 2 5 3" xfId="3426"/>
    <cellStyle name="20% - 强调文字颜色 6 2 4 2 2 2" xfId="3427"/>
    <cellStyle name="20% - 强调文字颜色 6 2 2 5 3 2" xfId="3428"/>
    <cellStyle name="常规 8 21 2 4" xfId="3429"/>
    <cellStyle name="常规 8 16 2 4" xfId="3430"/>
    <cellStyle name="40% - 强调文字颜色 6 3 2 7" xfId="3431"/>
    <cellStyle name="常规 7 2 2 21 2 3 2" xfId="3432"/>
    <cellStyle name="常规 7 2 2 16 2 3 2" xfId="3433"/>
    <cellStyle name="常规 22 54" xfId="3434"/>
    <cellStyle name="常规 22 49" xfId="3435"/>
    <cellStyle name="20% - 强调文字颜色 6 2 2 6" xfId="3436"/>
    <cellStyle name="常规 7 2 2 21 3" xfId="3437"/>
    <cellStyle name="常规 7 2 2 16 3" xfId="3438"/>
    <cellStyle name="40% - 强调文字颜色 2 2 2 3 3 2" xfId="3439"/>
    <cellStyle name="20% - 强调文字颜色 6 2 2 6 2" xfId="3440"/>
    <cellStyle name="20% - 强调文字颜色 6 2 2 6 2 2" xfId="3441"/>
    <cellStyle name="20% - 强调文字颜色 6 2 2 7" xfId="3442"/>
    <cellStyle name="常规 33 11" xfId="3443"/>
    <cellStyle name="20% - 强调文字颜色 6 2 2 7 2" xfId="3444"/>
    <cellStyle name="20% - 强调文字颜色 6 2 3 2" xfId="3445"/>
    <cellStyle name="常规 37 11" xfId="3446"/>
    <cellStyle name="常规 20 43 3" xfId="3447"/>
    <cellStyle name="常规 20 38 3" xfId="3448"/>
    <cellStyle name="20% - 强调文字颜色 6 2 3 2 2" xfId="3449"/>
    <cellStyle name="常规 7 20 3 2 4" xfId="3450"/>
    <cellStyle name="常规 37 11 2" xfId="3451"/>
    <cellStyle name="20% - 强调文字颜色 6 2 3 2 2 2" xfId="3452"/>
    <cellStyle name="常规 37 11 2 2" xfId="3453"/>
    <cellStyle name="20% - 强调文字颜色 6 2 3 2 2 2 2" xfId="3454"/>
    <cellStyle name="常规 37 12" xfId="3455"/>
    <cellStyle name="20% - 强调文字颜色 6 2 3 2 3" xfId="3456"/>
    <cellStyle name="常规 37 12 2" xfId="3457"/>
    <cellStyle name="20% - 强调文字颜色 6 2 3 2 3 2" xfId="3458"/>
    <cellStyle name="常规 7 19 2 2 6 2 2" xfId="3459"/>
    <cellStyle name="常规 23 2 2 2 2 2" xfId="3460"/>
    <cellStyle name="常规 18 2 2 2 2 2" xfId="3461"/>
    <cellStyle name="标题 6 2 2 6" xfId="3462"/>
    <cellStyle name="20% - 强调文字颜色 6 2 3 3" xfId="3463"/>
    <cellStyle name="常规 20 44 3" xfId="3464"/>
    <cellStyle name="常规 20 39 3" xfId="3465"/>
    <cellStyle name="20% - 强调文字颜色 6 2 3 3 2" xfId="3466"/>
    <cellStyle name="常规 7 20 4 2 4" xfId="3467"/>
    <cellStyle name="20% - 强调文字颜色 6 2 3 3 2 2" xfId="3468"/>
    <cellStyle name="强调文字颜色 4 2 2 4 2" xfId="3469"/>
    <cellStyle name="常规 7 20 33 2 2" xfId="3470"/>
    <cellStyle name="常规 7 20 28 2 2" xfId="3471"/>
    <cellStyle name="标题 1 3 4" xfId="3472"/>
    <cellStyle name="20% - 强调文字颜色 6 2 3 3 2 2 2" xfId="3473"/>
    <cellStyle name="强调文字颜色 4 2 2 4 2 2" xfId="3474"/>
    <cellStyle name="常规 7 20 33 2 2 2" xfId="3475"/>
    <cellStyle name="常规 7 20 28 2 2 2" xfId="3476"/>
    <cellStyle name="标题 1 3 4 2" xfId="3477"/>
    <cellStyle name="20% - 强调文字颜色 6 2 3 3 3" xfId="3478"/>
    <cellStyle name="20% - 强调文字颜色 6 2 3 3 3 2" xfId="3479"/>
    <cellStyle name="20% - 强调文字颜色 6 2 3 4" xfId="3480"/>
    <cellStyle name="常规 20 50 3" xfId="3481"/>
    <cellStyle name="常规 20 45 3" xfId="3482"/>
    <cellStyle name="20% - 强调文字颜色 6 2 3 4 2" xfId="3483"/>
    <cellStyle name="常规 7 20 5 2 4" xfId="3484"/>
    <cellStyle name="20% - 强调文字颜色 6 2 3 4 2 2" xfId="3485"/>
    <cellStyle name="强调文字颜色 4 2 3 4 2" xfId="3486"/>
    <cellStyle name="常规 7 20 34 2 2" xfId="3487"/>
    <cellStyle name="常规 7 20 29 2 2" xfId="3488"/>
    <cellStyle name="标题 2 3 4" xfId="3489"/>
    <cellStyle name="强调文字颜色 3 2 2 4 2 4" xfId="3490"/>
    <cellStyle name="20% - 强调文字颜色 6 2 3 4 2 2 2" xfId="3491"/>
    <cellStyle name="注释 2 7 3" xfId="3492"/>
    <cellStyle name="强调文字颜色 4 2 3 4 2 2" xfId="3493"/>
    <cellStyle name="常规 7 20 34 2 2 2" xfId="3494"/>
    <cellStyle name="常规 7 20 29 2 2 2" xfId="3495"/>
    <cellStyle name="标题 2 3 4 2" xfId="3496"/>
    <cellStyle name="20% - 强调文字颜色 6 2 3 4 3" xfId="3497"/>
    <cellStyle name="20% - 强调文字颜色 6 2 3 4 3 2" xfId="3498"/>
    <cellStyle name="常规 20 51 3" xfId="3499"/>
    <cellStyle name="常规 20 46 3" xfId="3500"/>
    <cellStyle name="20% - 强调文字颜色 6 2 3 5 2" xfId="3501"/>
    <cellStyle name="常规 7 20 6 2 4" xfId="3502"/>
    <cellStyle name="20% - 强调文字颜色 6 2 3 5 2 2" xfId="3503"/>
    <cellStyle name="强调文字颜色 4 2 4 4 2" xfId="3504"/>
    <cellStyle name="常规 7 20 40 2 2" xfId="3505"/>
    <cellStyle name="常规 7 20 35 2 2" xfId="3506"/>
    <cellStyle name="标题 3 3 4" xfId="3507"/>
    <cellStyle name="20% - 强调文字颜色 6 2 3 6" xfId="3508"/>
    <cellStyle name="常规 7 20 41" xfId="3509"/>
    <cellStyle name="常规 7 20 36" xfId="3510"/>
    <cellStyle name="标题 5 2 4 2 2" xfId="3511"/>
    <cellStyle name="常规 20 52 3" xfId="3512"/>
    <cellStyle name="常规 20 47 3" xfId="3513"/>
    <cellStyle name="20% - 强调文字颜色 6 2 3 6 2" xfId="3514"/>
    <cellStyle name="强调文字颜色 4 2 5 4" xfId="3515"/>
    <cellStyle name="标题 5 2 4 2 2 2" xfId="3516"/>
    <cellStyle name="常规 7 20 41 2" xfId="3517"/>
    <cellStyle name="常规 7 20 36 2" xfId="3518"/>
    <cellStyle name="常规 20 21 2 2" xfId="3519"/>
    <cellStyle name="常规 20 16 2 2" xfId="3520"/>
    <cellStyle name="20% - 强调文字颜色 6 2 4" xfId="3521"/>
    <cellStyle name="20% - 强调文字颜色 6 2 4 2" xfId="3522"/>
    <cellStyle name="20% - 强调文字颜色 6 2 4 2 2" xfId="3523"/>
    <cellStyle name="20% - 强调文字颜色 6 2 4 3" xfId="3524"/>
    <cellStyle name="常规 7 19 2 2 9" xfId="3525"/>
    <cellStyle name="常规 23 2 2 5" xfId="3526"/>
    <cellStyle name="常规 18 2 2 5" xfId="3527"/>
    <cellStyle name="20% - 强调文字颜色 6 2 4 3 2" xfId="3528"/>
    <cellStyle name="常规 12 34 2 2" xfId="3529"/>
    <cellStyle name="常规 12 29 2 2" xfId="3530"/>
    <cellStyle name="20% - 强调文字颜色 6 2 5" xfId="3531"/>
    <cellStyle name="20% - 强调文字颜色 6 3 2 6 2 2" xfId="3532"/>
    <cellStyle name="20% - 强调文字颜色 6 2 5 2" xfId="3533"/>
    <cellStyle name="60% - 强调文字颜色 3 3 2 3" xfId="3534"/>
    <cellStyle name="常规 3 3 2 2 4" xfId="3535"/>
    <cellStyle name="20% - 强调文字颜色 6 2 5 2 2" xfId="3536"/>
    <cellStyle name="计算 3 2 4 5" xfId="3537"/>
    <cellStyle name="60% - 强调文字颜色 3 3 2 3 2" xfId="3538"/>
    <cellStyle name="常规 7 2 11 2 3" xfId="3539"/>
    <cellStyle name="20% - 强调文字颜色 6 2 5 2 2 2" xfId="3540"/>
    <cellStyle name="常规 3 3 2 2 4 2" xfId="3541"/>
    <cellStyle name="20% - 强调文字颜色 6 3 2 5 3" xfId="3542"/>
    <cellStyle name="60% - 强调文字颜色 3 3 2 3 2 2" xfId="3543"/>
    <cellStyle name="常规 12 28 3" xfId="3544"/>
    <cellStyle name="常规 12 33 3" xfId="3545"/>
    <cellStyle name="常规 38 7 2" xfId="3546"/>
    <cellStyle name="常规 7 47 2" xfId="3547"/>
    <cellStyle name="常规 7 52 2" xfId="3548"/>
    <cellStyle name="20% - 强调文字颜色 6 2 5 3" xfId="3549"/>
    <cellStyle name="常规 7 2 4 2 23 3 2" xfId="3550"/>
    <cellStyle name="常规 7 2 4 2 18 3 2" xfId="3551"/>
    <cellStyle name="60% - 强调文字颜色 3 3 2 4" xfId="3552"/>
    <cellStyle name="常规 3 3 2 3 4" xfId="3553"/>
    <cellStyle name="常规 23 3 2 5" xfId="3554"/>
    <cellStyle name="20% - 强调文字颜色 6 2 5 3 2" xfId="3555"/>
    <cellStyle name="计算 3 2 5 5" xfId="3556"/>
    <cellStyle name="60% - 强调文字颜色 3 3 2 4 2" xfId="3557"/>
    <cellStyle name="20% - 强调文字颜色 6 2 6" xfId="3558"/>
    <cellStyle name="40% - 强调文字颜色 2 3 3 2 2" xfId="3559"/>
    <cellStyle name="20% - 强调文字颜色 6 2 6 2" xfId="3560"/>
    <cellStyle name="40% - 强调文字颜色 2 3 3 2 2 2" xfId="3561"/>
    <cellStyle name="60% - 强调文字颜色 3 3 3 3" xfId="3562"/>
    <cellStyle name="常规 7 2 4 2 23 4 2" xfId="3563"/>
    <cellStyle name="常规 7 2 4 2 18 4 2" xfId="3564"/>
    <cellStyle name="60% - 强调文字颜色 3 3 3 4" xfId="3565"/>
    <cellStyle name="20% - 强调文字颜色 6 2 6 3" xfId="3566"/>
    <cellStyle name="40% - 强调文字颜色 6 3 2 2 4 2 2 2" xfId="3567"/>
    <cellStyle name="注释 2 9 3 2" xfId="3568"/>
    <cellStyle name="标题 2 3 6 2 2" xfId="3569"/>
    <cellStyle name="常规 7 2 4 2 23 4 2 2" xfId="3570"/>
    <cellStyle name="常规 7 2 4 2 18 4 2 2" xfId="3571"/>
    <cellStyle name="60% - 强调文字颜色 3 3 3 4 2" xfId="3572"/>
    <cellStyle name="20% - 强调文字颜色 6 2 6 3 2" xfId="3573"/>
    <cellStyle name="标题 2 3 6 2 2 2" xfId="3574"/>
    <cellStyle name="好 4 2 3 2" xfId="3575"/>
    <cellStyle name="20% - 强调文字颜色 6 2 7" xfId="3576"/>
    <cellStyle name="常规 12 3 2" xfId="3577"/>
    <cellStyle name="强调文字颜色 6 2 2 2 2 5" xfId="3578"/>
    <cellStyle name="40% - 强调文字颜色 2 3 3 2 3" xfId="3579"/>
    <cellStyle name="好 4 2 3 2 2" xfId="3580"/>
    <cellStyle name="20% - 强调文字颜色 6 2 7 2" xfId="3581"/>
    <cellStyle name="常规 12 3 2 2" xfId="3582"/>
    <cellStyle name="常规 7 19 2 2 13 2 3" xfId="3583"/>
    <cellStyle name="40% - 强调文字颜色 2 3 3 2 3 2" xfId="3584"/>
    <cellStyle name="60% - 强调文字颜色 3 3 4 3" xfId="3585"/>
    <cellStyle name="好 4 2 3 3" xfId="3586"/>
    <cellStyle name="20% - 强调文字颜色 6 2 8" xfId="3587"/>
    <cellStyle name="常规 12 3 3" xfId="3588"/>
    <cellStyle name="标题 6 3 3 2" xfId="3589"/>
    <cellStyle name="好 4 2 3 3 2" xfId="3590"/>
    <cellStyle name="20% - 强调文字颜色 6 2 8 2" xfId="3591"/>
    <cellStyle name="常规 11 2 2 2 3" xfId="3592"/>
    <cellStyle name="常规 12 3 3 2" xfId="3593"/>
    <cellStyle name="60% - 强调文字颜色 3 3 5 3" xfId="3594"/>
    <cellStyle name="标题 6 3 3 2 2" xfId="3595"/>
    <cellStyle name="好 4 2 3 4" xfId="3596"/>
    <cellStyle name="20% - 强调文字颜色 6 2 9" xfId="3597"/>
    <cellStyle name="常规 12 3 4" xfId="3598"/>
    <cellStyle name="强调文字颜色 1 3 4 3 2" xfId="3599"/>
    <cellStyle name="标题 4 2 2 2 3 2" xfId="3600"/>
    <cellStyle name="标题 6 3 3 3" xfId="3601"/>
    <cellStyle name="常规 23 16 2" xfId="3602"/>
    <cellStyle name="常规 23 21 2" xfId="3603"/>
    <cellStyle name="强调文字颜色 2 2 7 2" xfId="3604"/>
    <cellStyle name="链接单元格 2 3 2 4" xfId="3605"/>
    <cellStyle name="常规 8 7 2 3 2" xfId="3606"/>
    <cellStyle name="20% - 强调文字颜色 6 3" xfId="3607"/>
    <cellStyle name="标题 5 3 4 3" xfId="3608"/>
    <cellStyle name="常规 13 17 2" xfId="3609"/>
    <cellStyle name="常规 13 22 2" xfId="3610"/>
    <cellStyle name="常规 35 19 2 2" xfId="3611"/>
    <cellStyle name="常规 35 24 2 2" xfId="3612"/>
    <cellStyle name="60% - 强调文字颜色 5 2 2 2 4" xfId="3613"/>
    <cellStyle name="强调文字颜色 2 2 7 2 2" xfId="3614"/>
    <cellStyle name="链接单元格 2 3 2 4 2" xfId="3615"/>
    <cellStyle name="20% - 强调文字颜色 6 3 2" xfId="3616"/>
    <cellStyle name="常规 14 7" xfId="3617"/>
    <cellStyle name="标题 5 3 4 3 2" xfId="3618"/>
    <cellStyle name="常规 13 17 2 2" xfId="3619"/>
    <cellStyle name="常规 13 22 2 2" xfId="3620"/>
    <cellStyle name="20% - 强调文字颜色 6 3 2 2" xfId="3621"/>
    <cellStyle name="常规 127" xfId="3622"/>
    <cellStyle name="常规 132" xfId="3623"/>
    <cellStyle name="60% - 强调文字颜色 5 2 2 2 4 2" xfId="3624"/>
    <cellStyle name="60% - 强调文字颜色 5 2 2 2 4 2 2" xfId="3625"/>
    <cellStyle name="常规 7 2 2 2 11 2 3" xfId="3626"/>
    <cellStyle name="20% - 强调文字颜色 6 3 2 2 2" xfId="3627"/>
    <cellStyle name="常规 7 20 41 2 4" xfId="3628"/>
    <cellStyle name="常规 7 20 36 2 4" xfId="3629"/>
    <cellStyle name="常规 12 30 2" xfId="3630"/>
    <cellStyle name="常规 12 25 2" xfId="3631"/>
    <cellStyle name="标题 4 3 6" xfId="3632"/>
    <cellStyle name="常规 14 7 2 2" xfId="3633"/>
    <cellStyle name="常规 7 2 2 37 2 3 2" xfId="3634"/>
    <cellStyle name="常规 7 2 2 42 2 3 2" xfId="3635"/>
    <cellStyle name="40% - 强调文字颜色 1 3 8 2" xfId="3636"/>
    <cellStyle name="常规 7 2 2 2 11 2 4" xfId="3637"/>
    <cellStyle name="20% - 强调文字颜色 6 3 2 2 3" xfId="3638"/>
    <cellStyle name="常规 7 44 2" xfId="3639"/>
    <cellStyle name="常规 7 39 2" xfId="3640"/>
    <cellStyle name="常规 38 4 2" xfId="3641"/>
    <cellStyle name="常规 12 30 3" xfId="3642"/>
    <cellStyle name="常规 12 25 3" xfId="3643"/>
    <cellStyle name="标题 4 3 7" xfId="3644"/>
    <cellStyle name="常规 14 7 2 3" xfId="3645"/>
    <cellStyle name="计算 3 2 4 2 2" xfId="3646"/>
    <cellStyle name="20% - 强调文字颜色 6 3 2 2 4" xfId="3647"/>
    <cellStyle name="常规 7 44 3" xfId="3648"/>
    <cellStyle name="常规 7 39 3" xfId="3649"/>
    <cellStyle name="常规 38 4 3" xfId="3650"/>
    <cellStyle name="标题 4 3 8" xfId="3651"/>
    <cellStyle name="20% - 强调文字颜色 6 3 2 2 4 2" xfId="3652"/>
    <cellStyle name="20% - 强调文字颜色 6 3 2 2 4 2 2" xfId="3653"/>
    <cellStyle name="40% - 强调文字颜色 2 3 6" xfId="3654"/>
    <cellStyle name="20% - 强调文字颜色 6 3 2 2 4 2 2 2" xfId="3655"/>
    <cellStyle name="40% - 强调文字颜色 2 3 6 2" xfId="3656"/>
    <cellStyle name="常规 8 4 2 5 2 2 2" xfId="3657"/>
    <cellStyle name="常规 12 3 2 3 2" xfId="3658"/>
    <cellStyle name="20% - 强调文字颜色 6 3 2 2 4 3" xfId="3659"/>
    <cellStyle name="20% - 强调文字颜色 6 3 2 2 4 3 2" xfId="3660"/>
    <cellStyle name="20% - 强调文字颜色 6 3 2 2 5" xfId="3661"/>
    <cellStyle name="标题 2 3 2 5 2 2" xfId="3662"/>
    <cellStyle name="20% - 强调文字颜色 6 3 2 2 5 2" xfId="3663"/>
    <cellStyle name="标题 2 3 2 5 2 2 2" xfId="3664"/>
    <cellStyle name="20% - 强调文字颜色 6 3 2 2 5 2 2" xfId="3665"/>
    <cellStyle name="40% - 强调文字颜色 3 3 6" xfId="3666"/>
    <cellStyle name="20% - 强调文字颜色 6 3 2 2 6" xfId="3667"/>
    <cellStyle name="20% - 强调文字颜色 6 3 2 2 6 2" xfId="3668"/>
    <cellStyle name="60% - 强调文字颜色 1 2 2 4" xfId="3669"/>
    <cellStyle name="20% - 强调文字颜色 6 3 2 3" xfId="3670"/>
    <cellStyle name="常规 128" xfId="3671"/>
    <cellStyle name="常规 133" xfId="3672"/>
    <cellStyle name="常规 7 2 4 36 3 2" xfId="3673"/>
    <cellStyle name="常规 7 2 4 41 3 2" xfId="3674"/>
    <cellStyle name="60% - 强调文字颜色 5 2 2 2 4 3" xfId="3675"/>
    <cellStyle name="20% - 强调文字颜色 6 3 2 3 2" xfId="3676"/>
    <cellStyle name="常规 21 37" xfId="3677"/>
    <cellStyle name="常规 21 42" xfId="3678"/>
    <cellStyle name="20% - 强调文字颜色 6 3 2 3 3" xfId="3679"/>
    <cellStyle name="常规 21 38" xfId="3680"/>
    <cellStyle name="常规 21 43" xfId="3681"/>
    <cellStyle name="20% - 强调文字颜色 6 3 2 4" xfId="3682"/>
    <cellStyle name="常规 129" xfId="3683"/>
    <cellStyle name="常规 134" xfId="3684"/>
    <cellStyle name="常规 7 2 2 2 11 4 3" xfId="3685"/>
    <cellStyle name="20% - 强调文字颜色 6 3 2 4 2" xfId="3686"/>
    <cellStyle name="20% - 强调文字颜色 6 3 2 4 3" xfId="3687"/>
    <cellStyle name="常规 7 51 2" xfId="3688"/>
    <cellStyle name="常规 7 46 2" xfId="3689"/>
    <cellStyle name="常规 38 6 2" xfId="3690"/>
    <cellStyle name="常规 12 32 3" xfId="3691"/>
    <cellStyle name="常规 12 27 3" xfId="3692"/>
    <cellStyle name="40% - 强调文字颜色 1 3 6 2 2 2" xfId="3693"/>
    <cellStyle name="20% - 强调文字颜色 6 3 2 5 2" xfId="3694"/>
    <cellStyle name="40% - 强调文字颜色 1 2 2 2 2 2 2 2" xfId="3695"/>
    <cellStyle name="20% - 强调文字颜色 6 3 2 6" xfId="3696"/>
    <cellStyle name="常规 136" xfId="3697"/>
    <cellStyle name="常规 141" xfId="3698"/>
    <cellStyle name="常规 12 34" xfId="3699"/>
    <cellStyle name="常规 12 29" xfId="3700"/>
    <cellStyle name="40% - 强调文字颜色 2 2 2 4 3 2" xfId="3701"/>
    <cellStyle name="常规 14 7 6" xfId="3702"/>
    <cellStyle name="常规 7 20 2 10 2 2 2" xfId="3703"/>
    <cellStyle name="链接单元格 2 2 3 2 2" xfId="3704"/>
    <cellStyle name="常规 12 34 2" xfId="3705"/>
    <cellStyle name="常规 12 29 2" xfId="3706"/>
    <cellStyle name="差 2 2 2 3 2 3" xfId="3707"/>
    <cellStyle name="20% - 强调文字颜色 6 3 2 6 2" xfId="3708"/>
    <cellStyle name="检查单元格 3 2 2 4 2 3 2" xfId="3709"/>
    <cellStyle name="20% - 强调文字颜色 6 3 2 7" xfId="3710"/>
    <cellStyle name="常规 137" xfId="3711"/>
    <cellStyle name="常规 142" xfId="3712"/>
    <cellStyle name="常规 5 2" xfId="3713"/>
    <cellStyle name="标题 2 3 3 2 2 2 2" xfId="3714"/>
    <cellStyle name="20% - 强调文字颜色 6 3 2 7 2" xfId="3715"/>
    <cellStyle name="常规 13 22 2 3" xfId="3716"/>
    <cellStyle name="常规 13 17 2 3" xfId="3717"/>
    <cellStyle name="常规 10 40 2 2" xfId="3718"/>
    <cellStyle name="常规 10 35 2 2" xfId="3719"/>
    <cellStyle name="常规 14 8" xfId="3720"/>
    <cellStyle name="20% - 强调文字颜色 6 3 3" xfId="3721"/>
    <cellStyle name="60% - 强调文字颜色 3 2 2 2 3 2 2" xfId="3722"/>
    <cellStyle name="60% - 强调文字颜色 5 2 2 2 5" xfId="3723"/>
    <cellStyle name="20% - 强调文字颜色 6 3 3 2" xfId="3724"/>
    <cellStyle name="常规 177" xfId="3725"/>
    <cellStyle name="常规 182" xfId="3726"/>
    <cellStyle name="常规 227" xfId="3727"/>
    <cellStyle name="常规 232" xfId="3728"/>
    <cellStyle name="60% - 强调文字颜色 5 2 2 2 5 2" xfId="3729"/>
    <cellStyle name="常规 7 2 2 2 12 2 3" xfId="3730"/>
    <cellStyle name="常规 30 43 3" xfId="3731"/>
    <cellStyle name="常规 30 38 3" xfId="3732"/>
    <cellStyle name="常规 25 43 3" xfId="3733"/>
    <cellStyle name="常规 25 38 3" xfId="3734"/>
    <cellStyle name="20% - 强调文字颜色 6 3 3 2 2" xfId="3735"/>
    <cellStyle name="常规 7 20 42 2 4" xfId="3736"/>
    <cellStyle name="常规 7 20 37 2 4" xfId="3737"/>
    <cellStyle name="标题 5 3 6" xfId="3738"/>
    <cellStyle name="常规 14 8 2 2" xfId="3739"/>
    <cellStyle name="常规 7 2 2 2 12 2 3 2" xfId="3740"/>
    <cellStyle name="20% - 强调文字颜色 6 3 3 2 2 2" xfId="3741"/>
    <cellStyle name="警告文本 2 5 2 3" xfId="3742"/>
    <cellStyle name="标题 5 3 6 2" xfId="3743"/>
    <cellStyle name="常规 14 8 2 2 2" xfId="3744"/>
    <cellStyle name="注释 3 17" xfId="3745"/>
    <cellStyle name="注释 3 22" xfId="3746"/>
    <cellStyle name="20% - 强调文字颜色 6 3 3 2 2 2 2" xfId="3747"/>
    <cellStyle name="常规 7 2 2 2 12 2 4" xfId="3748"/>
    <cellStyle name="20% - 强调文字颜色 6 3 3 2 3" xfId="3749"/>
    <cellStyle name="注释 2 33 2 4" xfId="3750"/>
    <cellStyle name="注释 2 28 2 4" xfId="3751"/>
    <cellStyle name="20% - 强调文字颜色 6 3 3 2 3 2" xfId="3752"/>
    <cellStyle name="20% - 强调文字颜色 6 3 3 3" xfId="3753"/>
    <cellStyle name="常规 178" xfId="3754"/>
    <cellStyle name="常规 183" xfId="3755"/>
    <cellStyle name="常规 228" xfId="3756"/>
    <cellStyle name="常规 233" xfId="3757"/>
    <cellStyle name="常规 7 2 4 36 4 2" xfId="3758"/>
    <cellStyle name="常规 7 2 4 41 4 2" xfId="3759"/>
    <cellStyle name="常规 30 44 3" xfId="3760"/>
    <cellStyle name="常规 30 39 3" xfId="3761"/>
    <cellStyle name="常规 25 44 3" xfId="3762"/>
    <cellStyle name="常规 25 39 3" xfId="3763"/>
    <cellStyle name="常规 16 2 9" xfId="3764"/>
    <cellStyle name="20% - 强调文字颜色 6 3 3 3 2" xfId="3765"/>
    <cellStyle name="常规 26 37" xfId="3766"/>
    <cellStyle name="常规 26 42" xfId="3767"/>
    <cellStyle name="常规 31 37" xfId="3768"/>
    <cellStyle name="常规 31 42" xfId="3769"/>
    <cellStyle name="强调文字颜色 5 2 2 4" xfId="3770"/>
    <cellStyle name="强调文字颜色 5 2 2 4 2" xfId="3771"/>
    <cellStyle name="常规 31 42 2" xfId="3772"/>
    <cellStyle name="常规 31 37 2" xfId="3773"/>
    <cellStyle name="常规 26 42 2" xfId="3774"/>
    <cellStyle name="常规 26 37 2" xfId="3775"/>
    <cellStyle name="常规 10 2 2 2 2 3" xfId="3776"/>
    <cellStyle name="20% - 强调文字颜色 6 3 3 3 2 2" xfId="3777"/>
    <cellStyle name="常规 8 2 2 48" xfId="3778"/>
    <cellStyle name="常规 4 2 5 5" xfId="3779"/>
    <cellStyle name="40% - 强调文字颜色 1 8" xfId="3780"/>
    <cellStyle name="常规 7 14 4" xfId="3781"/>
    <cellStyle name="常规 4 7 5" xfId="3782"/>
    <cellStyle name="40% - 强调文字颜色 6 2 6 3" xfId="3783"/>
    <cellStyle name="20% - 强调文字颜色 6 3 3 3 2 2 2" xfId="3784"/>
    <cellStyle name="常规 26 37 2 2" xfId="3785"/>
    <cellStyle name="常规 26 42 2 2" xfId="3786"/>
    <cellStyle name="常规 31 37 2 2" xfId="3787"/>
    <cellStyle name="常规 31 42 2 2" xfId="3788"/>
    <cellStyle name="强调文字颜色 5 2 2 4 2 2" xfId="3789"/>
    <cellStyle name="常规 4 7 5 2" xfId="3790"/>
    <cellStyle name="40% - 强调文字颜色 6 2 6 3 2" xfId="3791"/>
    <cellStyle name="20% - 强调文字颜色 6 3 3 3 3" xfId="3792"/>
    <cellStyle name="常规 26 38" xfId="3793"/>
    <cellStyle name="常规 26 43" xfId="3794"/>
    <cellStyle name="常规 31 38" xfId="3795"/>
    <cellStyle name="常规 31 43" xfId="3796"/>
    <cellStyle name="常规 7 2 2 2 17 2" xfId="3797"/>
    <cellStyle name="常规 7 2 2 2 22 2" xfId="3798"/>
    <cellStyle name="强调文字颜色 5 2 2 5" xfId="3799"/>
    <cellStyle name="20% - 强调文字颜色 6 3 3 4" xfId="3800"/>
    <cellStyle name="常规 179" xfId="3801"/>
    <cellStyle name="常规 184" xfId="3802"/>
    <cellStyle name="常规 229" xfId="3803"/>
    <cellStyle name="常规 234" xfId="3804"/>
    <cellStyle name="常规 7 2 2 2 12 4 3" xfId="3805"/>
    <cellStyle name="20% - 强调文字颜色 6 3 3 4 2" xfId="3806"/>
    <cellStyle name="20% - 强调文字颜色 6 3 3 4 2 2" xfId="3807"/>
    <cellStyle name="40% - 强调文字颜色 6 3 6 3" xfId="3808"/>
    <cellStyle name="强调文字颜色 4 2 2 4 2 4" xfId="3809"/>
    <cellStyle name="20% - 强调文字颜色 6 3 3 4 2 2 2" xfId="3810"/>
    <cellStyle name="40% - 强调文字颜色 6 3 6 3 2" xfId="3811"/>
    <cellStyle name="20% - 强调文字颜色 6 3 3 4 3" xfId="3812"/>
    <cellStyle name="20% - 强调文字颜色 6 3 3 5" xfId="3813"/>
    <cellStyle name="常规 185" xfId="3814"/>
    <cellStyle name="常规 190" xfId="3815"/>
    <cellStyle name="常规 235" xfId="3816"/>
    <cellStyle name="常规 240" xfId="3817"/>
    <cellStyle name="20% - 强调文字颜色 6 3 3 5 2" xfId="3818"/>
    <cellStyle name="20% - 强调文字颜色 6 3 3 5 2 2" xfId="3819"/>
    <cellStyle name="20% - 强调文字颜色 6 3 3 6" xfId="3820"/>
    <cellStyle name="常规 241" xfId="3821"/>
    <cellStyle name="常规 236" xfId="3822"/>
    <cellStyle name="常规 191" xfId="3823"/>
    <cellStyle name="常规 186" xfId="3824"/>
    <cellStyle name="标题 5 2 5 2 2" xfId="3825"/>
    <cellStyle name="强调文字颜色 3 3 3 2 2 3" xfId="3826"/>
    <cellStyle name="差 2 2 2 4 2 3" xfId="3827"/>
    <cellStyle name="20% - 强调文字颜色 6 3 3 6 2" xfId="3828"/>
    <cellStyle name="强调文字颜色 5 2 5 4" xfId="3829"/>
    <cellStyle name="标题 5 2 5 2 2 2" xfId="3830"/>
    <cellStyle name="20% - 强调文字颜色 6 3 4" xfId="3831"/>
    <cellStyle name="常规 8 4 2 24 2 2 2" xfId="3832"/>
    <cellStyle name="常规 8 4 2 19 2 2 2" xfId="3833"/>
    <cellStyle name="60% - 强调文字颜色 5 2 2 2 6" xfId="3834"/>
    <cellStyle name="20% - 强调文字颜色 6 3 4 2" xfId="3835"/>
    <cellStyle name="常规 277" xfId="3836"/>
    <cellStyle name="常规 282" xfId="3837"/>
    <cellStyle name="常规 327" xfId="3838"/>
    <cellStyle name="常规 332" xfId="3839"/>
    <cellStyle name="强调文字颜色 6 2 2 2 3 2 2" xfId="3840"/>
    <cellStyle name="常规 7 20 10 2 2 2" xfId="3841"/>
    <cellStyle name="常规 7 2 2 2 13 2 3" xfId="3842"/>
    <cellStyle name="20% - 强调文字颜色 6 3 4 2 2" xfId="3843"/>
    <cellStyle name="常规 7 20 43 2 4" xfId="3844"/>
    <cellStyle name="常规 7 20 38 2 4" xfId="3845"/>
    <cellStyle name="标题 6 3 6" xfId="3846"/>
    <cellStyle name="常规 14 9 2 2" xfId="3847"/>
    <cellStyle name="警告文本 2 2 3 4" xfId="3848"/>
    <cellStyle name="常规 7 2 2 2 13 2 3 2" xfId="3849"/>
    <cellStyle name="20% - 强调文字颜色 6 3 4 2 2 2" xfId="3850"/>
    <cellStyle name="警告文本 3 5 2 3" xfId="3851"/>
    <cellStyle name="常规 7 2 2 2 2 43 2 4" xfId="3852"/>
    <cellStyle name="常规 7 2 2 2 2 38 2 4" xfId="3853"/>
    <cellStyle name="标题 6 3 6 2" xfId="3854"/>
    <cellStyle name="常规 14 9 2 2 2" xfId="3855"/>
    <cellStyle name="警告文本 2 2 3 4 2" xfId="3856"/>
    <cellStyle name="常规 24 2 2 5" xfId="3857"/>
    <cellStyle name="常规 19 2 2 5" xfId="3858"/>
    <cellStyle name="20% - 强调文字颜色 6 3 4 3 2" xfId="3859"/>
    <cellStyle name="40% - 强调文字颜色 4 3 2 2 2 3" xfId="3860"/>
    <cellStyle name="常规 7 53 2 2 2" xfId="3861"/>
    <cellStyle name="常规 7 48 2 2 2" xfId="3862"/>
    <cellStyle name="20% - 强调文字颜色 6 3 5 2" xfId="3863"/>
    <cellStyle name="常规 7 2 2 2 14 2 3" xfId="3864"/>
    <cellStyle name="20% - 强调文字颜色 6 3 5 2 2" xfId="3865"/>
    <cellStyle name="常规 3 4 2 2 4" xfId="3866"/>
    <cellStyle name="常规 7 2 2 2 14 2 3 2" xfId="3867"/>
    <cellStyle name="20% - 强调文字颜色 6 3 5 2 2 2" xfId="3868"/>
    <cellStyle name="常规 3 4 2 2 4 2" xfId="3869"/>
    <cellStyle name="20% - 强调文字颜色 6 3 5 3" xfId="3870"/>
    <cellStyle name="常规 3 4 2 3 4" xfId="3871"/>
    <cellStyle name="常规 24 3 2 5" xfId="3872"/>
    <cellStyle name="20% - 强调文字颜色 6 3 5 3 2" xfId="3873"/>
    <cellStyle name="常规 7 53 2 3" xfId="3874"/>
    <cellStyle name="常规 7 48 2 3" xfId="3875"/>
    <cellStyle name="20% - 强调文字颜色 6 3 6" xfId="3876"/>
    <cellStyle name="40% - 强调文字颜色 2 3 3 3 2" xfId="3877"/>
    <cellStyle name="常规 8 2 2 33" xfId="3878"/>
    <cellStyle name="常规 8 2 2 28" xfId="3879"/>
    <cellStyle name="常规 7 53 2 3 2" xfId="3880"/>
    <cellStyle name="常规 7 48 2 3 2" xfId="3881"/>
    <cellStyle name="20% - 强调文字颜色 6 3 6 2" xfId="3882"/>
    <cellStyle name="40% - 强调文字颜色 2 3 3 3 2 2" xfId="3883"/>
    <cellStyle name="链接单元格 2 2 5 4" xfId="3884"/>
    <cellStyle name="常规 3 4 3 2 4" xfId="3885"/>
    <cellStyle name="常规 8 2 2 33 2" xfId="3886"/>
    <cellStyle name="常规 8 2 2 28 2" xfId="3887"/>
    <cellStyle name="常规 7 2 2 2 20 2 3" xfId="3888"/>
    <cellStyle name="常规 7 2 2 2 15 2 3" xfId="3889"/>
    <cellStyle name="20% - 强调文字颜色 6 3 6 2 2" xfId="3890"/>
    <cellStyle name="千位分隔[0] 2 4" xfId="3891"/>
    <cellStyle name="40% - 强调文字颜色 2 3 3 3 2 2 2" xfId="3892"/>
    <cellStyle name="链接单元格 2 2 5 4 2" xfId="3893"/>
    <cellStyle name="常规 3 4 3 2 4 2" xfId="3894"/>
    <cellStyle name="常规 8 2 2 33 2 2" xfId="3895"/>
    <cellStyle name="常规 8 2 2 28 2 2" xfId="3896"/>
    <cellStyle name="常规 7 2 2 2 20 2 3 2" xfId="3897"/>
    <cellStyle name="常规 7 2 2 2 15 2 3 2" xfId="3898"/>
    <cellStyle name="20% - 强调文字颜色 6 3 6 2 2 2" xfId="3899"/>
    <cellStyle name="链接单元格 2 2 6 4" xfId="3900"/>
    <cellStyle name="常规 3 4 3 3 4" xfId="3901"/>
    <cellStyle name="常规 8 2 2 34 2" xfId="3902"/>
    <cellStyle name="常规 8 2 2 29 2" xfId="3903"/>
    <cellStyle name="20% - 强调文字颜色 6 3 6 3 2" xfId="3904"/>
    <cellStyle name="好 4 2 4 2" xfId="3905"/>
    <cellStyle name="常规 7 53 2 4" xfId="3906"/>
    <cellStyle name="常规 7 48 2 4" xfId="3907"/>
    <cellStyle name="20% - 强调文字颜色 6 3 7" xfId="3908"/>
    <cellStyle name="常规 12 4 2" xfId="3909"/>
    <cellStyle name="强调文字颜色 6 2 2 2 3 5" xfId="3910"/>
    <cellStyle name="40% - 强调文字颜色 2 3 3 3 3" xfId="3911"/>
    <cellStyle name="好 4 2 4 2 2" xfId="3912"/>
    <cellStyle name="20% - 强调文字颜色 6 3 7 2" xfId="3913"/>
    <cellStyle name="常规 12 4 2 2" xfId="3914"/>
    <cellStyle name="常规 7 19 2 2 14 2 3" xfId="3915"/>
    <cellStyle name="40% - 强调文字颜色 2 3 3 3 3 2" xfId="3916"/>
    <cellStyle name="链接单元格 2 3 5 4" xfId="3917"/>
    <cellStyle name="常规 3 4 4 2 4" xfId="3918"/>
    <cellStyle name="好 4 2 4 2 2 2" xfId="3919"/>
    <cellStyle name="常规 7 2 2 2 21 2 3" xfId="3920"/>
    <cellStyle name="常规 7 2 2 2 16 2 3" xfId="3921"/>
    <cellStyle name="20% - 强调文字颜色 6 3 7 2 2" xfId="3922"/>
    <cellStyle name="常规 12 4 2 2 2" xfId="3923"/>
    <cellStyle name="好 4 2 4 3" xfId="3924"/>
    <cellStyle name="20% - 强调文字颜色 6 3 8" xfId="3925"/>
    <cellStyle name="常规 12 4 3" xfId="3926"/>
    <cellStyle name="常规 7 20 43 2 2 2" xfId="3927"/>
    <cellStyle name="常规 7 20 38 2 2 2" xfId="3928"/>
    <cellStyle name="标题 6 3 4 2" xfId="3929"/>
    <cellStyle name="好 4 2 4 3 2" xfId="3930"/>
    <cellStyle name="20% - 强调文字颜色 6 3 8 2" xfId="3931"/>
    <cellStyle name="常规 11 2 3 2 3" xfId="3932"/>
    <cellStyle name="常规 12 4 3 2" xfId="3933"/>
    <cellStyle name="标题 6 3 4 2 2" xfId="3934"/>
    <cellStyle name="强调文字颜色 2 2 7 3" xfId="3935"/>
    <cellStyle name="链接单元格 2 3 2 5" xfId="3936"/>
    <cellStyle name="20% - 强调文字颜色 6 4" xfId="3937"/>
    <cellStyle name="强调文字颜色 2 2 7 4" xfId="3938"/>
    <cellStyle name="20% - 强调文字颜色 6 5" xfId="3939"/>
    <cellStyle name="40% - 强调文字颜色 4 3 6 2 2" xfId="3940"/>
    <cellStyle name="20% - 强调文字颜色 6 5 2" xfId="3941"/>
    <cellStyle name="常规 3 55 2 3" xfId="3942"/>
    <cellStyle name="常规 3 60 2 3" xfId="3943"/>
    <cellStyle name="常规 28 2 2 4" xfId="3944"/>
    <cellStyle name="常规 33 2 2 4" xfId="3945"/>
    <cellStyle name="适中 3 4" xfId="3946"/>
    <cellStyle name="40% - 强调文字颜色 4 3 6 2 2 2" xfId="3947"/>
    <cellStyle name="20% - 强调文字颜色 6 6" xfId="3948"/>
    <cellStyle name="常规 3 5 9" xfId="3949"/>
    <cellStyle name="60% - 强调文字颜色 6 3 2 3 2" xfId="3950"/>
    <cellStyle name="注释 2 4 2 2 3" xfId="3951"/>
    <cellStyle name="20% - 强调文字颜色 6 6 2" xfId="3952"/>
    <cellStyle name="常规 28 2 3 4" xfId="3953"/>
    <cellStyle name="常规 33 2 3 4" xfId="3954"/>
    <cellStyle name="60% - 强调文字颜色 6 3 2 3 2 2" xfId="3955"/>
    <cellStyle name="20% - 强调文字颜色 6 7" xfId="3956"/>
    <cellStyle name="60% - 强调文字颜色 6 3 2 3 3" xfId="3957"/>
    <cellStyle name="常规 26 2 4 2 2" xfId="3958"/>
    <cellStyle name="常规 31 2 4 2 2" xfId="3959"/>
    <cellStyle name="常规 7 2 2 2 2 21 3 2" xfId="3960"/>
    <cellStyle name="常规 7 2 2 2 2 16 3 2" xfId="3961"/>
    <cellStyle name="20% - 强调文字颜色 6 8" xfId="3962"/>
    <cellStyle name="常规 8 2 2 42" xfId="3963"/>
    <cellStyle name="常规 8 2 2 37" xfId="3964"/>
    <cellStyle name="常规 47 2 3 2" xfId="3965"/>
    <cellStyle name="40% - 强调文字颜色 1 2" xfId="3966"/>
    <cellStyle name="常规 8 2 2 42 2" xfId="3967"/>
    <cellStyle name="常规 8 2 2 37 2" xfId="3968"/>
    <cellStyle name="40% - 强调文字颜色 1 2 2" xfId="3969"/>
    <cellStyle name="常规 8 2 2 31 4 2 2" xfId="3970"/>
    <cellStyle name="常规 8 2 2 26 4 2 2" xfId="3971"/>
    <cellStyle name="60% - 强调文字颜色 2 2 7" xfId="3972"/>
    <cellStyle name="常规 8 2 2 42 2 2" xfId="3973"/>
    <cellStyle name="常规 8 2 2 37 2 2" xfId="3974"/>
    <cellStyle name="40% - 强调文字颜色 1 2 2 2" xfId="3975"/>
    <cellStyle name="60% - 强调文字颜色 2 2 7 2" xfId="3976"/>
    <cellStyle name="常规 8 2 2 42 2 2 2" xfId="3977"/>
    <cellStyle name="常规 8 2 2 37 2 2 2" xfId="3978"/>
    <cellStyle name="40% - 强调文字颜色 1 2 2 2 2" xfId="3979"/>
    <cellStyle name="40% - 强调文字颜色 1 2 2 2 2 2" xfId="3980"/>
    <cellStyle name="40% - 强调文字颜色 1 2 2 2 2 2 2" xfId="3981"/>
    <cellStyle name="常规 33 24 2 2" xfId="3982"/>
    <cellStyle name="常规 33 19 2 2" xfId="3983"/>
    <cellStyle name="40% - 强调文字颜色 2 2 2 4 3" xfId="3984"/>
    <cellStyle name="40% - 强调文字颜色 1 2 2 2 2 3" xfId="3985"/>
    <cellStyle name="40% - 强调文字颜色 1 2 2 2 2 3 2" xfId="3986"/>
    <cellStyle name="40% - 强调文字颜色 2 2 2 5 3" xfId="3987"/>
    <cellStyle name="40% - 强调文字颜色 1 2 2 2 3" xfId="3988"/>
    <cellStyle name="40% - 强调文字颜色 1 2 2 2 3 2" xfId="3989"/>
    <cellStyle name="40% - 强调文字颜色 1 2 2 2 3 2 2" xfId="3990"/>
    <cellStyle name="常规 33 30 2 2" xfId="3991"/>
    <cellStyle name="常规 33 25 2 2" xfId="3992"/>
    <cellStyle name="40% - 强调文字颜色 2 2 3 4 3" xfId="3993"/>
    <cellStyle name="40% - 强调文字颜色 1 2 2 2 3 2 2 2" xfId="3994"/>
    <cellStyle name="40% - 强调文字颜色 2 2 3 4 3 2" xfId="3995"/>
    <cellStyle name="40% - 强调文字颜色 1 2 2 2 3 3" xfId="3996"/>
    <cellStyle name="60% - 强调文字颜色 1 2 4 2 2" xfId="3997"/>
    <cellStyle name="40% - 强调文字颜色 1 2 2 2 4" xfId="3998"/>
    <cellStyle name="40% - 强调文字颜色 1 2 2 2 4 2" xfId="3999"/>
    <cellStyle name="链接单元格 3 3 4 2 3 2" xfId="4000"/>
    <cellStyle name="40% - 强调文字颜色 6 2 5" xfId="4001"/>
    <cellStyle name="常规 8 6" xfId="4002"/>
    <cellStyle name="常规 451" xfId="4003"/>
    <cellStyle name="常规 446" xfId="4004"/>
    <cellStyle name="常规 396" xfId="4005"/>
    <cellStyle name="40% - 强调文字颜色 1 2 2 2 4 2 2" xfId="4006"/>
    <cellStyle name="常规 4 6 4" xfId="4007"/>
    <cellStyle name="40% - 强调文字颜色 6 2 5 2" xfId="4008"/>
    <cellStyle name="60% - 强调文字颜色 1 3 2 2 5" xfId="4009"/>
    <cellStyle name="常规 8 6 2" xfId="4010"/>
    <cellStyle name="40% - 强调文字颜色 1 2 2 2 4 2 2 2" xfId="4011"/>
    <cellStyle name="常规 4 6 4 2" xfId="4012"/>
    <cellStyle name="40% - 强调文字颜色 6 2 5 2 2" xfId="4013"/>
    <cellStyle name="60% - 强调文字颜色 1 3 2 2 5 2" xfId="4014"/>
    <cellStyle name="40% - 强调文字颜色 1 2 2 2 4 3" xfId="4015"/>
    <cellStyle name="40% - 强调文字颜色 6 2 6" xfId="4016"/>
    <cellStyle name="常规 9 6" xfId="4017"/>
    <cellStyle name="40% - 强调文字颜色 1 2 2 2 4 3 2" xfId="4018"/>
    <cellStyle name="汇总 2 6 3 2" xfId="4019"/>
    <cellStyle name="常规 7 14 3" xfId="4020"/>
    <cellStyle name="常规 8 2 2 47" xfId="4021"/>
    <cellStyle name="常规 4 2 5 4" xfId="4022"/>
    <cellStyle name="40% - 强调文字颜色 1 7" xfId="4023"/>
    <cellStyle name="常规 4 7 4" xfId="4024"/>
    <cellStyle name="40% - 强调文字颜色 6 2 6 2" xfId="4025"/>
    <cellStyle name="40% - 强调文字颜色 1 2 2 2 5" xfId="4026"/>
    <cellStyle name="40% - 强调文字颜色 1 2 2 2 5 2" xfId="4027"/>
    <cellStyle name="40% - 强调文字颜色 6 3 5" xfId="4028"/>
    <cellStyle name="好 3 3 2 2 4" xfId="4029"/>
    <cellStyle name="40% - 强调文字颜色 1 2 2 2 5 2 2" xfId="4030"/>
    <cellStyle name="汇总 2 7 2 2" xfId="4031"/>
    <cellStyle name="常规 7 63 3" xfId="4032"/>
    <cellStyle name="常规 7 58 3" xfId="4033"/>
    <cellStyle name="40% - 强调文字颜色 6 2 2 2 4" xfId="4034"/>
    <cellStyle name="常规 4 3 4 4" xfId="4035"/>
    <cellStyle name="40% - 强调文字颜色 6 3 5 2" xfId="4036"/>
    <cellStyle name="40% - 强调文字颜色 1 2 2 2 6" xfId="4037"/>
    <cellStyle name="常规 11 17 2" xfId="4038"/>
    <cellStyle name="常规 11 22 2" xfId="4039"/>
    <cellStyle name="汇总 2 8" xfId="4040"/>
    <cellStyle name="40% - 强调文字颜色 1 2 2 2 6 2" xfId="4041"/>
    <cellStyle name="常规 11 17 2 2" xfId="4042"/>
    <cellStyle name="常规 11 22 2 2" xfId="4043"/>
    <cellStyle name="注释 3 8 2 3" xfId="4044"/>
    <cellStyle name="汇总 2 8 2" xfId="4045"/>
    <cellStyle name="注释 2 3 5 2 2 2" xfId="4046"/>
    <cellStyle name="链接单元格 2 6 3" xfId="4047"/>
    <cellStyle name="常规 7 20 2 14 2" xfId="4048"/>
    <cellStyle name="60% - 强调文字颜色 4 2 2 5" xfId="4049"/>
    <cellStyle name="40% - 强调文字颜色 1 2 2 3 2 2" xfId="4050"/>
    <cellStyle name="汇总 3 4 2" xfId="4051"/>
    <cellStyle name="标题 6 2 2 4 2 2 2" xfId="4052"/>
    <cellStyle name="40% - 强调文字颜色 1 2 2 3 2 2 2" xfId="4053"/>
    <cellStyle name="解释性文本 3 3" xfId="4054"/>
    <cellStyle name="40% - 强调文字颜色 2 3 2 4 3" xfId="4055"/>
    <cellStyle name="40% - 强调文字颜色 1 2 2 3 3" xfId="4056"/>
    <cellStyle name="40% - 强调文字颜色 1 2 2 3 3 2" xfId="4057"/>
    <cellStyle name="常规 8 2 2 42 2 4" xfId="4058"/>
    <cellStyle name="常规 8 2 2 37 2 4" xfId="4059"/>
    <cellStyle name="40% - 强调文字颜色 1 2 2 4" xfId="4060"/>
    <cellStyle name="常规 7 2 2 2 4 4 3" xfId="4061"/>
    <cellStyle name="常规 31 11 2" xfId="4062"/>
    <cellStyle name="常规 26 11 2" xfId="4063"/>
    <cellStyle name="标题 6 2 2 4 3" xfId="4064"/>
    <cellStyle name="常规 31 11 2 2" xfId="4065"/>
    <cellStyle name="常规 26 11 2 2" xfId="4066"/>
    <cellStyle name="40% - 强调文字颜色 1 2 2 4 2" xfId="4067"/>
    <cellStyle name="标题 6 2 2 4 3 2" xfId="4068"/>
    <cellStyle name="40% - 强调文字颜色 1 2 2 4 2 2" xfId="4069"/>
    <cellStyle name="40% - 强调文字颜色 1 2 2 4 2 2 2" xfId="4070"/>
    <cellStyle name="常规 23 24 2 2" xfId="4071"/>
    <cellStyle name="常规 23 19 2 2" xfId="4072"/>
    <cellStyle name="40% - 强调文字颜色 1 2 2 4 3" xfId="4073"/>
    <cellStyle name="40% - 强调文字颜色 1 2 2 4 3 2" xfId="4074"/>
    <cellStyle name="标题 3 2 2 2 5" xfId="4075"/>
    <cellStyle name="常规 7 20 2 2" xfId="4076"/>
    <cellStyle name="常规 7 15 2 2" xfId="4077"/>
    <cellStyle name="40% - 强调文字颜色 1 2 2 5" xfId="4078"/>
    <cellStyle name="常规 4 2 6 3 2" xfId="4079"/>
    <cellStyle name="常规 31 11 3" xfId="4080"/>
    <cellStyle name="常规 26 11 3" xfId="4081"/>
    <cellStyle name="40% - 强调文字颜色 2 6 2" xfId="4082"/>
    <cellStyle name="千分位_97-917" xfId="4083"/>
    <cellStyle name="常规 7 20 2 2 2" xfId="4084"/>
    <cellStyle name="常规 7 15 2 2 2" xfId="4085"/>
    <cellStyle name="40% - 强调文字颜色 1 2 2 5 2" xfId="4086"/>
    <cellStyle name="常规 7 20 2 2 2 2" xfId="4087"/>
    <cellStyle name="40% - 强调文字颜色 1 2 2 5 2 2" xfId="4088"/>
    <cellStyle name="适中 2 5 5" xfId="4089"/>
    <cellStyle name="常规 7 20 2 2 2 2 2" xfId="4090"/>
    <cellStyle name="40% - 强调文字颜色 1 2 2 5 2 2 2" xfId="4091"/>
    <cellStyle name="常规 7 20 2 2 3" xfId="4092"/>
    <cellStyle name="40% - 强调文字颜色 1 2 2 5 3" xfId="4093"/>
    <cellStyle name="常规 7 20 2 2 3 2" xfId="4094"/>
    <cellStyle name="40% - 强调文字颜色 1 2 2 5 3 2" xfId="4095"/>
    <cellStyle name="常规 11 13" xfId="4096"/>
    <cellStyle name="40% - 强调文字颜色 1 2 2 6 2" xfId="4097"/>
    <cellStyle name="常规 7 20 2 3 2" xfId="4098"/>
    <cellStyle name="常规 20 2 2 3 3" xfId="4099"/>
    <cellStyle name="常规 15 2 2 3 3" xfId="4100"/>
    <cellStyle name="常规 10 2 5" xfId="4101"/>
    <cellStyle name="常规 8 57 2 2" xfId="4102"/>
    <cellStyle name="常规 13 38 3 2" xfId="4103"/>
    <cellStyle name="常规 13 43 3 2" xfId="4104"/>
    <cellStyle name="强调文字颜色 1 3 2 2 3" xfId="4105"/>
    <cellStyle name="40% - 强调文字颜色 1 2 2 6 2 2" xfId="4106"/>
    <cellStyle name="常规 7 20 2 3 2 2" xfId="4107"/>
    <cellStyle name="常规 10 2 5 2" xfId="4108"/>
    <cellStyle name="常规 8 57 2 2 2" xfId="4109"/>
    <cellStyle name="常规 13 38 3 2 2" xfId="4110"/>
    <cellStyle name="常规 13 43 3 2 2" xfId="4111"/>
    <cellStyle name="强调文字颜色 1 3 2 2 3 2" xfId="4112"/>
    <cellStyle name="40% - 强调文字颜色 1 2 2 7" xfId="4113"/>
    <cellStyle name="常规 7 20 2 4" xfId="4114"/>
    <cellStyle name="40% - 强调文字颜色 1 2 2 7 2" xfId="4115"/>
    <cellStyle name="常规 7 20 2 4 2" xfId="4116"/>
    <cellStyle name="注释 3 4 4 2 2" xfId="4117"/>
    <cellStyle name="常规 20 2 2 4 3" xfId="4118"/>
    <cellStyle name="常规 15 2 2 4 3" xfId="4119"/>
    <cellStyle name="常规 10 3 5" xfId="4120"/>
    <cellStyle name="常规 8 57 3 2" xfId="4121"/>
    <cellStyle name="强调文字颜色 1 3 2 3 3" xfId="4122"/>
    <cellStyle name="60% - 强调文字颜色 2 2 8" xfId="4123"/>
    <cellStyle name="40% - 强调文字颜色 1 2 3" xfId="4124"/>
    <cellStyle name="常规 8 2 2 37 3" xfId="4125"/>
    <cellStyle name="常规 8 2 2 42 3" xfId="4126"/>
    <cellStyle name="40% - 强调文字颜色 5 3 2 2 4 2 2 2" xfId="4127"/>
    <cellStyle name="40% - 强调文字颜色 1 2 3 2" xfId="4128"/>
    <cellStyle name="常规 8 2 2 37 3 2" xfId="4129"/>
    <cellStyle name="常规 8 2 2 42 3 2" xfId="4130"/>
    <cellStyle name="40% - 强调文字颜色 1 2 3 2 2" xfId="4131"/>
    <cellStyle name="40% - 强调文字颜色 1 2 3 2 2 2" xfId="4132"/>
    <cellStyle name="40% - 强调文字颜色 3 2 2 4 3" xfId="4133"/>
    <cellStyle name="注释 2 2 2 5 4" xfId="4134"/>
    <cellStyle name="40% - 强调文字颜色 1 2 3 2 2 2 2" xfId="4135"/>
    <cellStyle name="常规 7 19 5 4 3" xfId="4136"/>
    <cellStyle name="40% - 强调文字颜色 1 2 3 2 3" xfId="4137"/>
    <cellStyle name="40% - 强调文字颜色 1 2 3 2 3 2" xfId="4138"/>
    <cellStyle name="标题 6 2 2 5 2 2" xfId="4139"/>
    <cellStyle name="40% - 强调文字颜色 1 2 3 3 2" xfId="4140"/>
    <cellStyle name="40% - 强调文字颜色 1 2 3 3 2 2" xfId="4141"/>
    <cellStyle name="40% - 强调文字颜色 3 3 2 4 3" xfId="4142"/>
    <cellStyle name="差 4" xfId="4143"/>
    <cellStyle name="注释 2 3 2 5 4" xfId="4144"/>
    <cellStyle name="40% - 强调文字颜色 1 2 3 3 2 2 2" xfId="4145"/>
    <cellStyle name="常规 25 4 3" xfId="4146"/>
    <cellStyle name="常规 30 4 3" xfId="4147"/>
    <cellStyle name="40% - 强调文字颜色 1 2 3 3 3" xfId="4148"/>
    <cellStyle name="40% - 强调文字颜色 1 2 3 3 3 2" xfId="4149"/>
    <cellStyle name="40% - 强调文字颜色 1 2 3 4" xfId="4150"/>
    <cellStyle name="常规 26 12 2" xfId="4151"/>
    <cellStyle name="常规 31 12 2" xfId="4152"/>
    <cellStyle name="40% - 强调文字颜色 1 2 3 4 2" xfId="4153"/>
    <cellStyle name="常规 26 12 2 2" xfId="4154"/>
    <cellStyle name="常规 31 12 2 2" xfId="4155"/>
    <cellStyle name="40% - 强调文字颜色 1 2 3 4 2 2" xfId="4156"/>
    <cellStyle name="40% - 强调文字颜色 1 2 3 4 2 2 2" xfId="4157"/>
    <cellStyle name="40% - 强调文字颜色 1 2 3 4 3" xfId="4158"/>
    <cellStyle name="常规 23 25 2 2" xfId="4159"/>
    <cellStyle name="常规 23 30 2 2" xfId="4160"/>
    <cellStyle name="标题 3 3 2 2 5" xfId="4161"/>
    <cellStyle name="40% - 强调文字颜色 1 2 3 4 3 2" xfId="4162"/>
    <cellStyle name="40% - 强调文字颜色 1 2 4" xfId="4163"/>
    <cellStyle name="常规 2 3 3 2 2 2" xfId="4164"/>
    <cellStyle name="常规 8 2 2 37 4" xfId="4165"/>
    <cellStyle name="常规 8 2 2 42 4" xfId="4166"/>
    <cellStyle name="60% - 强调文字颜色 3 2 2 2 6" xfId="4167"/>
    <cellStyle name="常规 10 38" xfId="4168"/>
    <cellStyle name="常规 10 43" xfId="4169"/>
    <cellStyle name="常规 3 22 2 3" xfId="4170"/>
    <cellStyle name="常规 3 17 2 3" xfId="4171"/>
    <cellStyle name="40% - 强调文字颜色 1 2 4 2" xfId="4172"/>
    <cellStyle name="常规 8 2 2 37 4 2" xfId="4173"/>
    <cellStyle name="常规 8 2 2 42 4 2" xfId="4174"/>
    <cellStyle name="40% - 强调文字颜色 1 2 4 2 2" xfId="4175"/>
    <cellStyle name="常规 8 2 2 37 4 2 2" xfId="4176"/>
    <cellStyle name="常规 8 2 2 42 4 2 2" xfId="4177"/>
    <cellStyle name="40% - 强调文字颜色 1 2 4 2 2 2" xfId="4178"/>
    <cellStyle name="标题 6 2 2 6 2" xfId="4179"/>
    <cellStyle name="常规 18 2 2 2 2 2 2" xfId="4180"/>
    <cellStyle name="常规 23 2 2 2 2 2 2" xfId="4181"/>
    <cellStyle name="常规 7 19 2 2 6 2 2 2" xfId="4182"/>
    <cellStyle name="40% - 强调文字颜色 1 2 4 3" xfId="4183"/>
    <cellStyle name="常规 8 2 2 37 4 3" xfId="4184"/>
    <cellStyle name="常规 8 2 2 42 4 3" xfId="4185"/>
    <cellStyle name="40% - 强调文字颜色 1 2 4 3 2" xfId="4186"/>
    <cellStyle name="标题 2 2 2 2 4 2 2" xfId="4187"/>
    <cellStyle name="40% - 强调文字颜色 1 2 5" xfId="4188"/>
    <cellStyle name="常规 8 2 2 37 5" xfId="4189"/>
    <cellStyle name="常规 8 2 2 42 5" xfId="4190"/>
    <cellStyle name="标题 2 2 2 2 4 2 2 2" xfId="4191"/>
    <cellStyle name="40% - 强调文字颜色 1 2 5 2" xfId="4192"/>
    <cellStyle name="常规 3 2 2 2 8" xfId="4193"/>
    <cellStyle name="40% - 强调文字颜色 1 2 5 2 2" xfId="4194"/>
    <cellStyle name="60% - 强调文字颜色 5 3 5 2 2" xfId="4195"/>
    <cellStyle name="链接单元格 3 2 2 2 2 2 2" xfId="4196"/>
    <cellStyle name="40% - 强调文字颜色 1 2 5 3" xfId="4197"/>
    <cellStyle name="解释性文本 2 3 2 2 2" xfId="4198"/>
    <cellStyle name="40% - 强调文字颜色 1 2 5 3 2" xfId="4199"/>
    <cellStyle name="解释性文本 2 3 2 2 2 2" xfId="4200"/>
    <cellStyle name="40% - 强调文字颜色 1 2 6 3" xfId="4201"/>
    <cellStyle name="解释性文本 2 3 2 3 2" xfId="4202"/>
    <cellStyle name="40% - 强调文字颜色 1 2 6 3 2" xfId="4203"/>
    <cellStyle name="标题 3 2 7 2" xfId="4204"/>
    <cellStyle name="常规 37 3 2 2" xfId="4205"/>
    <cellStyle name="常规 7 2 37 2" xfId="4206"/>
    <cellStyle name="常规 7 2 42 2" xfId="4207"/>
    <cellStyle name="40% - 强调文字颜色 1 2 7 2 2" xfId="4208"/>
    <cellStyle name="40% - 强调文字颜色 6 2 2 3 2 2 2" xfId="4209"/>
    <cellStyle name="40% - 强调文字颜色 1 2 8" xfId="4210"/>
    <cellStyle name="计算 3 2 3 2 2" xfId="4211"/>
    <cellStyle name="常规 14 6 2 3" xfId="4212"/>
    <cellStyle name="标题 3 3 7" xfId="4213"/>
    <cellStyle name="常规 37 4 2" xfId="4214"/>
    <cellStyle name="常规 42 4 2" xfId="4215"/>
    <cellStyle name="40% - 强调文字颜色 1 2 8 2" xfId="4216"/>
    <cellStyle name="40% - 强调文字颜色 1 2 9" xfId="4217"/>
    <cellStyle name="40% - 强调文字颜色 1 3" xfId="4218"/>
    <cellStyle name="常规 8 2 2 38" xfId="4219"/>
    <cellStyle name="常规 8 2 2 43" xfId="4220"/>
    <cellStyle name="60% - 强调文字颜色 2 3 7" xfId="4221"/>
    <cellStyle name="40% - 强调文字颜色 1 3 2" xfId="4222"/>
    <cellStyle name="常规 8 2 2 38 2" xfId="4223"/>
    <cellStyle name="常规 8 2 2 43 2" xfId="4224"/>
    <cellStyle name="60% - 强调文字颜色 2 3 7 2" xfId="4225"/>
    <cellStyle name="40% - 强调文字颜色 1 3 2 2" xfId="4226"/>
    <cellStyle name="常规 8 2 2 38 2 2" xfId="4227"/>
    <cellStyle name="常规 8 2 2 43 2 2" xfId="4228"/>
    <cellStyle name="40% - 强调文字颜色 1 3 2 2 2" xfId="4229"/>
    <cellStyle name="常规 8 2 2 38 2 2 2" xfId="4230"/>
    <cellStyle name="常规 8 2 2 43 2 2 2" xfId="4231"/>
    <cellStyle name="40% - 强调文字颜色 1 3 2 2 2 2" xfId="4232"/>
    <cellStyle name="常规 7 19 2 27 3" xfId="4233"/>
    <cellStyle name="常规 7 19 2 32 3" xfId="4234"/>
    <cellStyle name="标题 4 2 5 3" xfId="4235"/>
    <cellStyle name="40% - 强调文字颜色 1 3 2 2 2 2 2" xfId="4236"/>
    <cellStyle name="常规 7 19 2 27 3 2" xfId="4237"/>
    <cellStyle name="常规 7 19 2 32 3 2" xfId="4238"/>
    <cellStyle name="计算 3 3 2 5" xfId="4239"/>
    <cellStyle name="40% - 强调文字颜色 1 3 2 2 2 2 2 2" xfId="4240"/>
    <cellStyle name="40% - 强调文字颜色 1 3 2 2 2 3" xfId="4241"/>
    <cellStyle name="60% - 强调文字颜色 3 3 3 2" xfId="4242"/>
    <cellStyle name="常规 7 19 2 27 4" xfId="4243"/>
    <cellStyle name="常规 7 19 2 32 4" xfId="4244"/>
    <cellStyle name="40% - 强调文字颜色 1 3 2 2 3" xfId="4245"/>
    <cellStyle name="40% - 强调文字颜色 1 3 2 2 3 2" xfId="4246"/>
    <cellStyle name="常规 7 19 2 28 3" xfId="4247"/>
    <cellStyle name="常规 7 19 2 33 3" xfId="4248"/>
    <cellStyle name="标题 4 3 5 3" xfId="4249"/>
    <cellStyle name="40% - 强调文字颜色 1 3 2 2 3 2 2" xfId="4250"/>
    <cellStyle name="常规 7 19 2 28 3 2" xfId="4251"/>
    <cellStyle name="常规 7 19 2 33 3 2" xfId="4252"/>
    <cellStyle name="40% - 强调文字颜色 1 3 2 2 3 2 2 2" xfId="4253"/>
    <cellStyle name="60% - 强调文字颜色 2 2 4 2 2" xfId="4254"/>
    <cellStyle name="40% - 强调文字颜色 1 3 2 2 3 3" xfId="4255"/>
    <cellStyle name="60% - 强调文字颜色 3 3 4 2" xfId="4256"/>
    <cellStyle name="常规 7 19 2 28 4" xfId="4257"/>
    <cellStyle name="常规 7 19 2 33 4" xfId="4258"/>
    <cellStyle name="40% - 强调文字颜色 1 3 2 2 4" xfId="4259"/>
    <cellStyle name="40% - 强调文字颜色 1 3 2 2 4 2" xfId="4260"/>
    <cellStyle name="标题 4 2 2 6" xfId="4261"/>
    <cellStyle name="常规 7 19 2 29 3" xfId="4262"/>
    <cellStyle name="常规 7 19 2 34 3" xfId="4263"/>
    <cellStyle name="40% - 强调文字颜色 1 3 2 2 4 2 2" xfId="4264"/>
    <cellStyle name="常规 3 2 4 6" xfId="4265"/>
    <cellStyle name="标题 4 2 2 6 2" xfId="4266"/>
    <cellStyle name="常规 7 19 2 29 3 2" xfId="4267"/>
    <cellStyle name="常规 7 19 2 34 3 2" xfId="4268"/>
    <cellStyle name="40% - 强调文字颜色 1 3 2 2 4 2 2 2" xfId="4269"/>
    <cellStyle name="常规 3 2 4 6 2" xfId="4270"/>
    <cellStyle name="40% - 强调文字颜色 1 3 2 2 4 3" xfId="4271"/>
    <cellStyle name="60% - 强调文字颜色 3 3 5 2" xfId="4272"/>
    <cellStyle name="标题 4 2 2 7" xfId="4273"/>
    <cellStyle name="常规 7 19 2 29 4" xfId="4274"/>
    <cellStyle name="常规 7 19 2 34 4" xfId="4275"/>
    <cellStyle name="60% - 强调文字颜色 5 3 2 2 3 2 2" xfId="4276"/>
    <cellStyle name="解释性文本 2 2 2 5 2" xfId="4277"/>
    <cellStyle name="40% - 强调文字颜色 1 3 2 2 5" xfId="4278"/>
    <cellStyle name="40% - 强调文字颜色 1 3 2 2 5 2" xfId="4279"/>
    <cellStyle name="标题 4 2 3 6" xfId="4280"/>
    <cellStyle name="常规 7 19 2 35 3" xfId="4281"/>
    <cellStyle name="常规 7 19 2 40 3" xfId="4282"/>
    <cellStyle name="40% - 强调文字颜色 1 3 2 2 5 2 2" xfId="4283"/>
    <cellStyle name="常规 7 19 2 35 3 2" xfId="4284"/>
    <cellStyle name="常规 7 19 2 40 3 2" xfId="4285"/>
    <cellStyle name="解释性文本 2 2 2 5 3" xfId="4286"/>
    <cellStyle name="常规 21 22 2" xfId="4287"/>
    <cellStyle name="常规 21 17 2" xfId="4288"/>
    <cellStyle name="40% - 强调文字颜色 1 3 2 2 6" xfId="4289"/>
    <cellStyle name="强调文字颜色 6 2 7 3 2" xfId="4290"/>
    <cellStyle name="解释性文本 2 2 2 5 3 2" xfId="4291"/>
    <cellStyle name="常规 21 22 2 2" xfId="4292"/>
    <cellStyle name="常规 21 17 2 2" xfId="4293"/>
    <cellStyle name="40% - 强调文字颜色 1 3 2 2 6 2" xfId="4294"/>
    <cellStyle name="常规 7 19 2 36 3" xfId="4295"/>
    <cellStyle name="常规 7 19 2 41 3" xfId="4296"/>
    <cellStyle name="百分比 8" xfId="4297"/>
    <cellStyle name="40% - 强调文字颜色 1 3 2 3 2 2" xfId="4298"/>
    <cellStyle name="标题 5 2 5 3" xfId="4299"/>
    <cellStyle name="40% - 强调文字颜色 1 3 2 3 2 2 2" xfId="4300"/>
    <cellStyle name="汇总 2 4 2 4" xfId="4301"/>
    <cellStyle name="40% - 强调文字颜色 1 3 2 3 3" xfId="4302"/>
    <cellStyle name="40% - 强调文字颜色 1 3 2 3 3 2" xfId="4303"/>
    <cellStyle name="常规 7 2 2 2 5 4 3" xfId="4304"/>
    <cellStyle name="40% - 强调文字颜色 1 3 2 4" xfId="4305"/>
    <cellStyle name="常规 8 2 2 38 2 4" xfId="4306"/>
    <cellStyle name="常规 8 2 2 43 2 4" xfId="4307"/>
    <cellStyle name="40% - 强调文字颜色 1 3 2 4 2" xfId="4308"/>
    <cellStyle name="40% - 强调文字颜色 1 3 2 4 2 2" xfId="4309"/>
    <cellStyle name="标题 6 2 5 3" xfId="4310"/>
    <cellStyle name="40% - 强调文字颜色 1 3 2 4 2 2 2" xfId="4311"/>
    <cellStyle name="汇总 3 4 2 4" xfId="4312"/>
    <cellStyle name="40% - 强调文字颜色 1 3 2 4 3" xfId="4313"/>
    <cellStyle name="常规 7 2 2 2 2 18 2 2" xfId="4314"/>
    <cellStyle name="常规 7 2 2 2 2 23 2 2" xfId="4315"/>
    <cellStyle name="标题 4 2 2 2 5" xfId="4316"/>
    <cellStyle name="40% - 强调文字颜色 1 3 2 4 3 2" xfId="4317"/>
    <cellStyle name="常规 7 2 2 2 2 18 2 2 2" xfId="4318"/>
    <cellStyle name="常规 7 2 2 2 2 23 2 2 2" xfId="4319"/>
    <cellStyle name="40% - 强调文字颜色 3 6 2" xfId="4320"/>
    <cellStyle name="40% - 强调文字颜色 1 3 2 5" xfId="4321"/>
    <cellStyle name="常规 7 16 2 2" xfId="4322"/>
    <cellStyle name="常规 7 21 2 2" xfId="4323"/>
    <cellStyle name="40% - 强调文字颜色 1 3 2 5 2" xfId="4324"/>
    <cellStyle name="常规 7 16 2 2 2" xfId="4325"/>
    <cellStyle name="常规 7 21 2 2 2" xfId="4326"/>
    <cellStyle name="40% - 强调文字颜色 1 3 2 5 2 2" xfId="4327"/>
    <cellStyle name="40% - 强调文字颜色 1 3 2 5 2 2 2" xfId="4328"/>
    <cellStyle name="40% - 强调文字颜色 1 3 2 5 3 2" xfId="4329"/>
    <cellStyle name="注释 3 51 2 4" xfId="4330"/>
    <cellStyle name="注释 3 46 2 4" xfId="4331"/>
    <cellStyle name="40% - 强调文字颜色 1 3 2 6 2" xfId="4332"/>
    <cellStyle name="常规 7 21 2 3 2" xfId="4333"/>
    <cellStyle name="40% - 强调文字颜色 1 3 2 6 2 2" xfId="4334"/>
    <cellStyle name="40% - 强调文字颜色 3 2 2 4 2" xfId="4335"/>
    <cellStyle name="注释 2 2 2 5 3" xfId="4336"/>
    <cellStyle name="常规 7 2 2 11 2 3 2" xfId="4337"/>
    <cellStyle name="40% - 强调文字颜色 1 3 2 7" xfId="4338"/>
    <cellStyle name="常规 7 21 2 4" xfId="4339"/>
    <cellStyle name="常规 18 10" xfId="4340"/>
    <cellStyle name="常规 23 10" xfId="4341"/>
    <cellStyle name="40% - 强调文字颜色 3 2 2 4 2 2" xfId="4342"/>
    <cellStyle name="注释 2 2 2 5 3 2" xfId="4343"/>
    <cellStyle name="40% - 强调文字颜色 1 3 2 7 2" xfId="4344"/>
    <cellStyle name="60% - 强调文字颜色 2 3 8" xfId="4345"/>
    <cellStyle name="40% - 强调文字颜色 1 3 3" xfId="4346"/>
    <cellStyle name="常规 8 2 2 38 3" xfId="4347"/>
    <cellStyle name="常规 8 2 2 43 3" xfId="4348"/>
    <cellStyle name="40% - 强调文字颜色 1 3 3 2" xfId="4349"/>
    <cellStyle name="常规 8 2 2 38 3 2" xfId="4350"/>
    <cellStyle name="常规 8 2 2 43 3 2" xfId="4351"/>
    <cellStyle name="40% - 强调文字颜色 1 3 3 2 2" xfId="4352"/>
    <cellStyle name="差 2 5 3" xfId="4353"/>
    <cellStyle name="40% - 强调文字颜色 1 3 3 2 2 2" xfId="4354"/>
    <cellStyle name="常规 8 2 2 2 2 4" xfId="4355"/>
    <cellStyle name="40% - 强调文字颜色 1 3 3 3 2" xfId="4356"/>
    <cellStyle name="40% - 强调文字颜色 1 3 3 4" xfId="4357"/>
    <cellStyle name="40% - 强调文字颜色 1 3 3 4 2" xfId="4358"/>
    <cellStyle name="40% - 强调文字颜色 1 3 3 4 2 2" xfId="4359"/>
    <cellStyle name="常规 8 2 2 4 2 4" xfId="4360"/>
    <cellStyle name="常规 30 4 5" xfId="4361"/>
    <cellStyle name="常规 25 4 5" xfId="4362"/>
    <cellStyle name="40% - 强调文字颜色 1 3 3 4 2 2 2" xfId="4363"/>
    <cellStyle name="40% - 强调文字颜色 1 3 4" xfId="4364"/>
    <cellStyle name="常规 8 2 2 38 4" xfId="4365"/>
    <cellStyle name="常规 8 2 2 43 4" xfId="4366"/>
    <cellStyle name="检查单元格 2 7 3" xfId="4367"/>
    <cellStyle name="常规 9 2 4 2" xfId="4368"/>
    <cellStyle name="常规 3 23 2 3" xfId="4369"/>
    <cellStyle name="常规 3 18 2 3" xfId="4370"/>
    <cellStyle name="40% - 强调文字颜色 1 3 4 2" xfId="4371"/>
    <cellStyle name="常规 8 2 2 38 4 2" xfId="4372"/>
    <cellStyle name="常规 8 2 2 43 4 2" xfId="4373"/>
    <cellStyle name="40% - 强调文字颜色 1 3 4 2 2" xfId="4374"/>
    <cellStyle name="常规 8 2 2 38 4 2 2" xfId="4375"/>
    <cellStyle name="常规 8 2 2 43 4 2 2" xfId="4376"/>
    <cellStyle name="40% - 强调文字颜色 1 3 4 2 2 2" xfId="4377"/>
    <cellStyle name="40% - 强调文字颜色 4 2 2 5 2 2 2" xfId="4378"/>
    <cellStyle name="40% - 强调文字颜色 1 3 4 3" xfId="4379"/>
    <cellStyle name="常规 8 2 2 38 4 3" xfId="4380"/>
    <cellStyle name="常规 8 2 2 43 4 3" xfId="4381"/>
    <cellStyle name="40% - 强调文字颜色 1 3 4 3 2" xfId="4382"/>
    <cellStyle name="输入 3 2 6 3 2" xfId="4383"/>
    <cellStyle name="常规 7 41" xfId="4384"/>
    <cellStyle name="常规 7 36" xfId="4385"/>
    <cellStyle name="常规 2 4 2 2 2 2 2" xfId="4386"/>
    <cellStyle name="标题 2 2 2 2 4 3 2" xfId="4387"/>
    <cellStyle name="40% - 强调文字颜色 1 3 5" xfId="4388"/>
    <cellStyle name="常规 8 2 2 38 5" xfId="4389"/>
    <cellStyle name="常规 8 2 2 43 5" xfId="4390"/>
    <cellStyle name="40% - 强调文字颜色 1 3 5 2" xfId="4391"/>
    <cellStyle name="40% - 强调文字颜色 1 3 5 2 2" xfId="4392"/>
    <cellStyle name="60% - 强调文字颜色 5 3 6 2 2" xfId="4393"/>
    <cellStyle name="常规 9 2 5 3" xfId="4394"/>
    <cellStyle name="40% - 强调文字颜色 1 3 5 3" xfId="4395"/>
    <cellStyle name="解释性文本 2 3 3 2 2" xfId="4396"/>
    <cellStyle name="40% - 强调文字颜色 1 3 5 3 2" xfId="4397"/>
    <cellStyle name="解释性文本 2 3 3 2 2 2" xfId="4398"/>
    <cellStyle name="40% - 强调文字颜色 1 3 6 3" xfId="4399"/>
    <cellStyle name="解释性文本 2 3 3 3 2" xfId="4400"/>
    <cellStyle name="40% - 强调文字颜色 1 3 6 3 2" xfId="4401"/>
    <cellStyle name="常规 39 6" xfId="4402"/>
    <cellStyle name="常规 21 2 4 2 2" xfId="4403"/>
    <cellStyle name="常规 16 2 4 2 2" xfId="4404"/>
    <cellStyle name="60% - 强调文字颜色 1 3 2 3 3" xfId="4405"/>
    <cellStyle name="常规 26 27 2 2" xfId="4406"/>
    <cellStyle name="常规 26 32 2 2" xfId="4407"/>
    <cellStyle name="常规 31 27 2 2" xfId="4408"/>
    <cellStyle name="常规 31 32 2 2" xfId="4409"/>
    <cellStyle name="常规 7 2 6 2 4" xfId="4410"/>
    <cellStyle name="40% - 强调文字颜色 1 5" xfId="4411"/>
    <cellStyle name="常规 4 2 5 2" xfId="4412"/>
    <cellStyle name="常规 8 2 2 45" xfId="4413"/>
    <cellStyle name="40% - 强调文字颜色 1 5 2" xfId="4414"/>
    <cellStyle name="常规 4 2 5 2 2" xfId="4415"/>
    <cellStyle name="常规 8 2 2 45 2" xfId="4416"/>
    <cellStyle name="40% - 强调文字颜色 2 2" xfId="4417"/>
    <cellStyle name="常规 13 34 2" xfId="4418"/>
    <cellStyle name="常规 13 29 2" xfId="4419"/>
    <cellStyle name="60% - 强调文字颜色 3 2 7" xfId="4420"/>
    <cellStyle name="60% - 强调文字颜色 2 2 3 5" xfId="4421"/>
    <cellStyle name="注释 2 3 3 2 3 2" xfId="4422"/>
    <cellStyle name="40% - 强调文字颜色 2 2 2" xfId="4423"/>
    <cellStyle name="常规 13 34 2 2" xfId="4424"/>
    <cellStyle name="常规 13 29 2 2" xfId="4425"/>
    <cellStyle name="60% - 强调文字颜色 3 2 7 2" xfId="4426"/>
    <cellStyle name="60% - 强调文字颜色 2 2 3 5 2" xfId="4427"/>
    <cellStyle name="注释 2 3 3 2 3 2 2" xfId="4428"/>
    <cellStyle name="40% - 强调文字颜色 2 2 2 2" xfId="4429"/>
    <cellStyle name="40% - 强调文字颜色 2 2 2 2 2" xfId="4430"/>
    <cellStyle name="40% - 强调文字颜色 2 2 2 2 2 2" xfId="4431"/>
    <cellStyle name="40% - 强调文字颜色 2 2 2 2 2 2 2" xfId="4432"/>
    <cellStyle name="40% - 强调文字颜色 2 2 2 2 2 2 2 2" xfId="4433"/>
    <cellStyle name="标题 1 2 6 2 2" xfId="4434"/>
    <cellStyle name="40% - 强调文字颜色 2 2 2 2 2 3" xfId="4435"/>
    <cellStyle name="输出 2 3 2" xfId="4436"/>
    <cellStyle name="常规 10 3 6" xfId="4437"/>
    <cellStyle name="标题 1 2 6 2 2 2" xfId="4438"/>
    <cellStyle name="强调文字颜色 1 3 2 3 4" xfId="4439"/>
    <cellStyle name="40% - 强调文字颜色 2 2 2 2 2 3 2" xfId="4440"/>
    <cellStyle name="输出 2 3 2 2" xfId="4441"/>
    <cellStyle name="40% - 强调文字颜色 2 2 2 2 3" xfId="4442"/>
    <cellStyle name="40% - 强调文字颜色 2 2 2 2 3 2" xfId="4443"/>
    <cellStyle name="标题 1 2 6 3 2" xfId="4444"/>
    <cellStyle name="40% - 强调文字颜色 2 2 2 2 3 3" xfId="4445"/>
    <cellStyle name="输出 2 4 2" xfId="4446"/>
    <cellStyle name="标题 5 2 3 2" xfId="4447"/>
    <cellStyle name="40% - 强调文字颜色 2 2 2 2 4" xfId="4448"/>
    <cellStyle name="标题 5 2 3 2 2" xfId="4449"/>
    <cellStyle name="40% - 强调文字颜色 2 2 2 2 4 2" xfId="4450"/>
    <cellStyle name="常规 10 52 3" xfId="4451"/>
    <cellStyle name="常规 10 47 3" xfId="4452"/>
    <cellStyle name="标题 5 2 3 2 2 2" xfId="4453"/>
    <cellStyle name="强调文字颜色 3 2 5 4" xfId="4454"/>
    <cellStyle name="40% - 强调文字颜色 2 2 2 2 4 2 2" xfId="4455"/>
    <cellStyle name="40% - 强调文字颜色 2 2 3 3" xfId="4456"/>
    <cellStyle name="40% - 强调文字颜色 2 2 2 2 4 2 2 2" xfId="4457"/>
    <cellStyle name="40% - 强调文字颜色 2 2 2 2 4 3" xfId="4458"/>
    <cellStyle name="输出 2 5 2" xfId="4459"/>
    <cellStyle name="40% - 强调文字颜色 2 2 2 2 4 3 2" xfId="4460"/>
    <cellStyle name="输出 2 5 2 2" xfId="4461"/>
    <cellStyle name="标题 5 2 3 3" xfId="4462"/>
    <cellStyle name="40% - 强调文字颜色 2 2 2 2 5" xfId="4463"/>
    <cellStyle name="百分比 6 2" xfId="4464"/>
    <cellStyle name="标题 5 2 3 3 2" xfId="4465"/>
    <cellStyle name="40% - 强调文字颜色 2 2 2 2 5 2" xfId="4466"/>
    <cellStyle name="40% - 强调文字颜色 2 2 2 2 5 2 2" xfId="4467"/>
    <cellStyle name="百分比 6 3" xfId="4468"/>
    <cellStyle name="40% - 强调文字颜色 2 2 2 2 6" xfId="4469"/>
    <cellStyle name="常规 8 4 38 2 2" xfId="4470"/>
    <cellStyle name="常规 8 4 43 2 2" xfId="4471"/>
    <cellStyle name="常规 2 4 7 2" xfId="4472"/>
    <cellStyle name="60% - 强调文字颜色 3 2 2 7" xfId="4473"/>
    <cellStyle name="强调文字颜色 1 2 3 3 3 2" xfId="4474"/>
    <cellStyle name="40% - 强调文字颜色 2 2 2 2 6 2" xfId="4475"/>
    <cellStyle name="40% - 强调文字颜色 2 2 2 3" xfId="4476"/>
    <cellStyle name="40% - 强调文字颜色 2 2 2 3 2" xfId="4477"/>
    <cellStyle name="常规 13 6 6" xfId="4478"/>
    <cellStyle name="40% - 强调文字颜色 2 2 2 3 2 2" xfId="4479"/>
    <cellStyle name="常规 7 2 2 15 3" xfId="4480"/>
    <cellStyle name="常规 7 2 2 20 3" xfId="4481"/>
    <cellStyle name="40% - 强调文字颜色 2 2 2 3 2 2 2" xfId="4482"/>
    <cellStyle name="常规 7 2 2 15 3 2" xfId="4483"/>
    <cellStyle name="常规 7 2 2 20 3 2" xfId="4484"/>
    <cellStyle name="40% - 强调文字颜色 2 2 2 3 3" xfId="4485"/>
    <cellStyle name="常规 39 2 2 3 2 2" xfId="4486"/>
    <cellStyle name="40% - 强调文字颜色 2 2 2 4" xfId="4487"/>
    <cellStyle name="常规 36 11 2" xfId="4488"/>
    <cellStyle name="40% - 强调文字颜色 2 2 2 4 2" xfId="4489"/>
    <cellStyle name="常规 36 11 2 2" xfId="4490"/>
    <cellStyle name="常规 14 6 6" xfId="4491"/>
    <cellStyle name="40% - 强调文字颜色 2 2 2 4 2 2" xfId="4492"/>
    <cellStyle name="常规 3 4" xfId="4493"/>
    <cellStyle name="常规 14 6 6 2" xfId="4494"/>
    <cellStyle name="40% - 强调文字颜色 2 2 2 4 2 2 2" xfId="4495"/>
    <cellStyle name="差 2 2 2 2 2 3" xfId="4496"/>
    <cellStyle name="常规 36 11 3" xfId="4497"/>
    <cellStyle name="40% - 强调文字颜色 6 2 2 4 3 2" xfId="4498"/>
    <cellStyle name="40% - 强调文字颜色 2 2 2 5" xfId="4499"/>
    <cellStyle name="常规 7 65 2 2" xfId="4500"/>
    <cellStyle name="常规 7 70 2 2" xfId="4501"/>
    <cellStyle name="40% - 强调文字颜色 2 2 2 5 2" xfId="4502"/>
    <cellStyle name="常规 7 65 2 2 2" xfId="4503"/>
    <cellStyle name="常规 7 70 2 2 2" xfId="4504"/>
    <cellStyle name="40% - 强调文字颜色 2 2 2 5 2 2" xfId="4505"/>
    <cellStyle name="60% - 强调文字颜色 2 3 2 2 3 3" xfId="4506"/>
    <cellStyle name="40% - 强调文字颜色 2 2 2 5 2 2 2" xfId="4507"/>
    <cellStyle name="40% - 强调文字颜色 2 2 2 5 3 2" xfId="4508"/>
    <cellStyle name="常规 22 29" xfId="4509"/>
    <cellStyle name="常规 22 34" xfId="4510"/>
    <cellStyle name="常规 13 57 2 3" xfId="4511"/>
    <cellStyle name="40% - 强调文字颜色 2 2 2 6 2" xfId="4512"/>
    <cellStyle name="常规 7 65 2 3 2" xfId="4513"/>
    <cellStyle name="常规 7 70 2 3 2" xfId="4514"/>
    <cellStyle name="注释 2 27 2 2" xfId="4515"/>
    <cellStyle name="注释 2 32 2 2" xfId="4516"/>
    <cellStyle name="输入 3 2 5 5" xfId="4517"/>
    <cellStyle name="40% - 强调文字颜色 2 2 2 6 2 2" xfId="4518"/>
    <cellStyle name="注释 2 27 2 2 2" xfId="4519"/>
    <cellStyle name="注释 2 32 2 2 2" xfId="4520"/>
    <cellStyle name="常规 24 4 2" xfId="4521"/>
    <cellStyle name="常规 19 4 2" xfId="4522"/>
    <cellStyle name="40% - 强调文字颜色 2 2 2 7" xfId="4523"/>
    <cellStyle name="常规 7 65 2 4" xfId="4524"/>
    <cellStyle name="常规 7 70 2 4" xfId="4525"/>
    <cellStyle name="注释 2 27 3" xfId="4526"/>
    <cellStyle name="注释 2 32 3" xfId="4527"/>
    <cellStyle name="常规 24 2 6" xfId="4528"/>
    <cellStyle name="常规 19 2 6" xfId="4529"/>
    <cellStyle name="常规 24 4 2 2" xfId="4530"/>
    <cellStyle name="常规 19 4 2 2" xfId="4531"/>
    <cellStyle name="常规 13 57 3 3" xfId="4532"/>
    <cellStyle name="40% - 强调文字颜色 2 2 2 7 2" xfId="4533"/>
    <cellStyle name="注释 2 27 3 2" xfId="4534"/>
    <cellStyle name="注释 2 32 3 2" xfId="4535"/>
    <cellStyle name="常规 8 53 2" xfId="4536"/>
    <cellStyle name="常规 8 48 2" xfId="4537"/>
    <cellStyle name="常规 13 34 3" xfId="4538"/>
    <cellStyle name="常规 13 29 3" xfId="4539"/>
    <cellStyle name="60% - 强调文字颜色 3 2 8" xfId="4540"/>
    <cellStyle name="60% - 强调文字颜色 2 2 3 6" xfId="4541"/>
    <cellStyle name="注释 2 3 3 2 3 3" xfId="4542"/>
    <cellStyle name="40% - 强调文字颜色 2 2 3" xfId="4543"/>
    <cellStyle name="40% - 强调文字颜色 2 2 3 2" xfId="4544"/>
    <cellStyle name="40% - 强调文字颜色 2 2 3 2 2 2" xfId="4545"/>
    <cellStyle name="汇总 2 4 4" xfId="4546"/>
    <cellStyle name="40% - 强调文字颜色 2 2 3 2 2 2 2" xfId="4547"/>
    <cellStyle name="汇总 2 4 4 2" xfId="4548"/>
    <cellStyle name="40% - 强调文字颜色 2 2 3 2 3" xfId="4549"/>
    <cellStyle name="40% - 强调文字颜色 2 2 3 2 3 2" xfId="4550"/>
    <cellStyle name="汇总 2 5 4" xfId="4551"/>
    <cellStyle name="40% - 强调文字颜色 2 2 3 3 2" xfId="4552"/>
    <cellStyle name="40% - 强调文字颜色 2 2 3 3 2 2" xfId="4553"/>
    <cellStyle name="汇总 3 4 4" xfId="4554"/>
    <cellStyle name="40% - 强调文字颜色 2 2 3 3 2 2 2" xfId="4555"/>
    <cellStyle name="汇总 3 4 4 2" xfId="4556"/>
    <cellStyle name="常规 7 2 2 34 2 3" xfId="4557"/>
    <cellStyle name="常规 7 2 2 29 2 3" xfId="4558"/>
    <cellStyle name="常规 11 7 2" xfId="4559"/>
    <cellStyle name="差 2 3" xfId="4560"/>
    <cellStyle name="40% - 强调文字颜色 2 2 3 3 3" xfId="4561"/>
    <cellStyle name="常规 39 2 2 4 2 2" xfId="4562"/>
    <cellStyle name="40% - 强调文字颜色 2 2 3 3 3 2" xfId="4563"/>
    <cellStyle name="汇总 3 5 4" xfId="4564"/>
    <cellStyle name="40% - 强调文字颜色 2 2 3 4" xfId="4565"/>
    <cellStyle name="常规 36 12 2" xfId="4566"/>
    <cellStyle name="40% - 强调文字颜色 2 2 3 4 2" xfId="4567"/>
    <cellStyle name="常规 36 12 2 2" xfId="4568"/>
    <cellStyle name="40% - 强调文字颜色 2 2 3 4 2 2" xfId="4569"/>
    <cellStyle name="40% - 强调文字颜色 2 2 3 4 2 2 2" xfId="4570"/>
    <cellStyle name="40% - 强调文字颜色 2 2 4" xfId="4571"/>
    <cellStyle name="60% - 强调文字颜色 3 3 2 2 6" xfId="4572"/>
    <cellStyle name="40% - 强调文字颜色 2 2 4 2" xfId="4573"/>
    <cellStyle name="40% - 强调文字颜色 2 2 4 2 2 2" xfId="4574"/>
    <cellStyle name="输入 2 6 5" xfId="4575"/>
    <cellStyle name="40% - 强调文字颜色 2 2 4 3" xfId="4576"/>
    <cellStyle name="强调文字颜色 4 3 2 2 2 2 2" xfId="4577"/>
    <cellStyle name="40% - 强调文字颜色 2 2 4 3 2" xfId="4578"/>
    <cellStyle name="强调文字颜色 4 3 2 2 2 2 2 2" xfId="4579"/>
    <cellStyle name="标题 2 2 2 2 5 2 2" xfId="4580"/>
    <cellStyle name="40% - 强调文字颜色 2 2 5" xfId="4581"/>
    <cellStyle name="40% - 强调文字颜色 2 2 5 2" xfId="4582"/>
    <cellStyle name="40% - 强调文字颜色 2 2 5 2 2" xfId="4583"/>
    <cellStyle name="40% - 强调文字颜色 2 2 5 2 2 2" xfId="4584"/>
    <cellStyle name="常规 3 65 4" xfId="4585"/>
    <cellStyle name="常规 3 70 4" xfId="4586"/>
    <cellStyle name="40% - 强调文字颜色 2 2 5 3" xfId="4587"/>
    <cellStyle name="解释性文本 2 4 2 2 2" xfId="4588"/>
    <cellStyle name="强调文字颜色 4 3 2 2 2 3 2" xfId="4589"/>
    <cellStyle name="40% - 强调文字颜色 2 2 5 3 2" xfId="4590"/>
    <cellStyle name="40% - 强调文字颜色 2 2 6" xfId="4591"/>
    <cellStyle name="40% - 强调文字颜色 2 2 6 2" xfId="4592"/>
    <cellStyle name="40% - 强调文字颜色 2 2 6 2 2" xfId="4593"/>
    <cellStyle name="40% - 强调文字颜色 2 2 6 2 2 2" xfId="4594"/>
    <cellStyle name="40% - 强调文字颜色 2 2 6 3" xfId="4595"/>
    <cellStyle name="解释性文本 2 4 2 3 2" xfId="4596"/>
    <cellStyle name="强调文字颜色 4 3 2 2 2 4 2" xfId="4597"/>
    <cellStyle name="40% - 强调文字颜色 2 2 6 3 2" xfId="4598"/>
    <cellStyle name="40% - 强调文字颜色 2 3" xfId="4599"/>
    <cellStyle name="常规 13 40 2" xfId="4600"/>
    <cellStyle name="常规 13 35 2" xfId="4601"/>
    <cellStyle name="60% - 强调文字颜色 3 3 7" xfId="4602"/>
    <cellStyle name="40% - 强调文字颜色 2 3 2" xfId="4603"/>
    <cellStyle name="常规 13 40 2 2" xfId="4604"/>
    <cellStyle name="常规 13 35 2 2" xfId="4605"/>
    <cellStyle name="60% - 强调文字颜色 3 3 7 2" xfId="4606"/>
    <cellStyle name="常规 7 19 2 36 4" xfId="4607"/>
    <cellStyle name="常规 7 19 2 41 4" xfId="4608"/>
    <cellStyle name="40% - 强调文字颜色 2 3 2 2" xfId="4609"/>
    <cellStyle name="常规 14 45" xfId="4610"/>
    <cellStyle name="标题 2 2 6 3 2" xfId="4611"/>
    <cellStyle name="60% - 强调文字颜色 4 3 6" xfId="4612"/>
    <cellStyle name="40% - 强调文字颜色 2 3 2 2 3 3" xfId="4613"/>
    <cellStyle name="40% - 强调文字颜色 2 3 2 2 4 2 2 2" xfId="4614"/>
    <cellStyle name="40% - 强调文字颜色 2 3 2 2 4 3" xfId="4615"/>
    <cellStyle name="标题 6 2 3 3 2" xfId="4616"/>
    <cellStyle name="检查单元格 2 4 4" xfId="4617"/>
    <cellStyle name="60% - 强调文字颜色 2 3 6 3" xfId="4618"/>
    <cellStyle name="解释性文本 3 2 2 5 2 2" xfId="4619"/>
    <cellStyle name="40% - 强调文字颜色 2 3 2 2 5 2" xfId="4620"/>
    <cellStyle name="40% - 强调文字颜色 2 3 2 2 5 2 2" xfId="4621"/>
    <cellStyle name="40% - 强调文字颜色 2 3 2 3" xfId="4622"/>
    <cellStyle name="解释性文本 2" xfId="4623"/>
    <cellStyle name="40% - 强调文字颜色 2 3 2 4" xfId="4624"/>
    <cellStyle name="解释性文本 3" xfId="4625"/>
    <cellStyle name="40% - 强调文字颜色 2 3 2 4 2" xfId="4626"/>
    <cellStyle name="解释性文本 3 2" xfId="4627"/>
    <cellStyle name="60% - 强调文字颜色 6 2 5" xfId="4628"/>
    <cellStyle name="40% - 强调文字颜色 2 3 2 4 2 2" xfId="4629"/>
    <cellStyle name="解释性文本 3 2 2" xfId="4630"/>
    <cellStyle name="60% - 强调文字颜色 6 2 5 2" xfId="4631"/>
    <cellStyle name="40% - 强调文字颜色 2 3 2 4 2 2 2" xfId="4632"/>
    <cellStyle name="差 3 2 2 2 2 3" xfId="4633"/>
    <cellStyle name="解释性文本 3 2 2 2" xfId="4634"/>
    <cellStyle name="60% - 强调文字颜色 6 3 5" xfId="4635"/>
    <cellStyle name="链接单元格 3 2 3 2 2" xfId="4636"/>
    <cellStyle name="40% - 强调文字颜色 2 3 2 4 3 2" xfId="4637"/>
    <cellStyle name="解释性文本 3 3 2" xfId="4638"/>
    <cellStyle name="40% - 强调文字颜色 6 2 2 5 3 2" xfId="4639"/>
    <cellStyle name="40% - 强调文字颜色 2 3 2 5" xfId="4640"/>
    <cellStyle name="常规 7 66 2 2" xfId="4641"/>
    <cellStyle name="常规 7 71 2 2" xfId="4642"/>
    <cellStyle name="解释性文本 4" xfId="4643"/>
    <cellStyle name="40% - 强调文字颜色 2 3 2 5 2" xfId="4644"/>
    <cellStyle name="常规 7 66 2 2 2" xfId="4645"/>
    <cellStyle name="常规 7 71 2 2 2" xfId="4646"/>
    <cellStyle name="解释性文本 4 2" xfId="4647"/>
    <cellStyle name="40% - 强调文字颜色 2 3 2 5 2 2" xfId="4648"/>
    <cellStyle name="40% - 强调文字颜色 2 3 2 5 2 2 2" xfId="4649"/>
    <cellStyle name="60% - 强调文字颜色 3 3 2 2 3 3" xfId="4650"/>
    <cellStyle name="常规 3 6" xfId="4651"/>
    <cellStyle name="40% - 强调文字颜色 2 3 2 5 3" xfId="4652"/>
    <cellStyle name="40% - 强调文字颜色 2 3 2 5 3 2" xfId="4653"/>
    <cellStyle name="40% - 强调文字颜色 2 3 2 6 2" xfId="4654"/>
    <cellStyle name="常规 7 66 2 3 2" xfId="4655"/>
    <cellStyle name="常规 7 71 2 3 2" xfId="4656"/>
    <cellStyle name="注释 2 77 2 2" xfId="4657"/>
    <cellStyle name="40% - 强调文字颜色 2 3 2 6 2 2" xfId="4658"/>
    <cellStyle name="常规 8 4 27 3" xfId="4659"/>
    <cellStyle name="常规 8 4 32 3" xfId="4660"/>
    <cellStyle name="注释 2 77 2 2 2" xfId="4661"/>
    <cellStyle name="40% - 强调文字颜色 3 3 2 4 2" xfId="4662"/>
    <cellStyle name="差 3" xfId="4663"/>
    <cellStyle name="注释 2 3 2 5 3" xfId="4664"/>
    <cellStyle name="常规 30 4 2" xfId="4665"/>
    <cellStyle name="常规 25 4 2" xfId="4666"/>
    <cellStyle name="常规 7 2 2 12 2 3 2" xfId="4667"/>
    <cellStyle name="40% - 强调文字颜色 2 3 2 7" xfId="4668"/>
    <cellStyle name="常规 7 66 2 4" xfId="4669"/>
    <cellStyle name="常规 7 71 2 4" xfId="4670"/>
    <cellStyle name="注释 2 77 3" xfId="4671"/>
    <cellStyle name="差 3 2" xfId="4672"/>
    <cellStyle name="40% - 强调文字颜色 3 3 2 4 2 2" xfId="4673"/>
    <cellStyle name="常规 8 4 2 14" xfId="4674"/>
    <cellStyle name="注释 2 3 2 5 3 2" xfId="4675"/>
    <cellStyle name="常规 41 2 3 2 3" xfId="4676"/>
    <cellStyle name="常规 36 2 3 2 3" xfId="4677"/>
    <cellStyle name="常规 30 4 2 2" xfId="4678"/>
    <cellStyle name="常规 25 4 2 2" xfId="4679"/>
    <cellStyle name="40% - 强调文字颜色 2 3 2 7 2" xfId="4680"/>
    <cellStyle name="注释 2 77 3 2" xfId="4681"/>
    <cellStyle name="常规 8 54 2" xfId="4682"/>
    <cellStyle name="常规 8 49 2" xfId="4683"/>
    <cellStyle name="常规 7 2 4 2 11 2 2 2" xfId="4684"/>
    <cellStyle name="常规 13 40 3" xfId="4685"/>
    <cellStyle name="常规 13 35 3" xfId="4686"/>
    <cellStyle name="60% - 强调文字颜色 3 3 8" xfId="4687"/>
    <cellStyle name="40% - 强调文字颜色 2 3 3" xfId="4688"/>
    <cellStyle name="40% - 强调文字颜色 2 3 3 2" xfId="4689"/>
    <cellStyle name="40% - 强调文字颜色 2 3 3 3" xfId="4690"/>
    <cellStyle name="40% - 强调文字颜色 2 3 3 4" xfId="4691"/>
    <cellStyle name="40% - 强调文字颜色 2 3 3 4 2" xfId="4692"/>
    <cellStyle name="40% - 强调文字颜色 2 3 3 4 2 2" xfId="4693"/>
    <cellStyle name="40% - 强调文字颜色 2 3 3 4 2 2 2" xfId="4694"/>
    <cellStyle name="强调文字颜色 1 3 3 7 2" xfId="4695"/>
    <cellStyle name="常规 11 7 4" xfId="4696"/>
    <cellStyle name="差 2 5" xfId="4697"/>
    <cellStyle name="40% - 强调文字颜色 2 3 3 4 3" xfId="4698"/>
    <cellStyle name="40% - 强调文字颜色 2 3 3 4 3 2" xfId="4699"/>
    <cellStyle name="常规 7 19 2 2 15 2 3" xfId="4700"/>
    <cellStyle name="常规 7 19 2 2 20 2 3" xfId="4701"/>
    <cellStyle name="40% - 强调文字颜色 2 3 4" xfId="4702"/>
    <cellStyle name="40% - 强调文字颜色 2 3 4 2" xfId="4703"/>
    <cellStyle name="40% - 强调文字颜色 2 3 4 2 2" xfId="4704"/>
    <cellStyle name="60% - 强调文字颜色 4 3 3 3" xfId="4705"/>
    <cellStyle name="40% - 强调文字颜色 2 3 4 2 2 2" xfId="4706"/>
    <cellStyle name="40% - 强调文字颜色 2 3 4 3" xfId="4707"/>
    <cellStyle name="强调文字颜色 4 3 2 2 3 2 2" xfId="4708"/>
    <cellStyle name="40% - 强调文字颜色 2 3 4 3 2" xfId="4709"/>
    <cellStyle name="强调文字颜色 4 3 2 2 3 2 2 2" xfId="4710"/>
    <cellStyle name="40% - 强调文字颜色 2 3 5" xfId="4711"/>
    <cellStyle name="40% - 强调文字颜色 2 3 5 2" xfId="4712"/>
    <cellStyle name="40% - 强调文字颜色 2 3 5 2 2" xfId="4713"/>
    <cellStyle name="60% - 强调文字颜色 5 3 3 3" xfId="4714"/>
    <cellStyle name="40% - 强调文字颜色 2 3 5 2 2 2" xfId="4715"/>
    <cellStyle name="常规 7 2 2 2 2 8" xfId="4716"/>
    <cellStyle name="40% - 强调文字颜色 2 3 5 3" xfId="4717"/>
    <cellStyle name="强调文字颜色 4 3 2 2 3 3 2" xfId="4718"/>
    <cellStyle name="40% - 强调文字颜色 2 3 5 3 2" xfId="4719"/>
    <cellStyle name="40% - 强调文字颜色 2 3 6 2 2" xfId="4720"/>
    <cellStyle name="60% - 强调文字颜色 6 3 3 3" xfId="4721"/>
    <cellStyle name="40% - 强调文字颜色 2 3 6 2 2 2" xfId="4722"/>
    <cellStyle name="40% - 强调文字颜色 2 3 6 3" xfId="4723"/>
    <cellStyle name="强调文字颜色 4 3 2 2 3 4 2" xfId="4724"/>
    <cellStyle name="40% - 强调文字颜色 2 3 6 3 2" xfId="4725"/>
    <cellStyle name="常规 4 8 2" xfId="4726"/>
    <cellStyle name="常规 13 42" xfId="4727"/>
    <cellStyle name="常规 13 37" xfId="4728"/>
    <cellStyle name="标题 4 3 2 2 2 2" xfId="4729"/>
    <cellStyle name="40% - 强调文字颜色 2 5" xfId="4730"/>
    <cellStyle name="常规 4 2 6 2" xfId="4731"/>
    <cellStyle name="60% - 强调文字颜色 1 3 2 4 3" xfId="4732"/>
    <cellStyle name="强调文字颜色 2 3 4 2 2" xfId="4733"/>
    <cellStyle name="常规 4 8 2 2" xfId="4734"/>
    <cellStyle name="常规 13 42 2" xfId="4735"/>
    <cellStyle name="常规 13 37 2" xfId="4736"/>
    <cellStyle name="标题 4 3 2 2 2 2 2" xfId="4737"/>
    <cellStyle name="解释性文本 3 2 2 4 2 4" xfId="4738"/>
    <cellStyle name="40% - 强调文字颜色 2 5 2" xfId="4739"/>
    <cellStyle name="常规 26 10 3" xfId="4740"/>
    <cellStyle name="常规 31 10 3" xfId="4741"/>
    <cellStyle name="常规 4 2 6 2 2" xfId="4742"/>
    <cellStyle name="40% - 强调文字颜色 3 3 3 2 2" xfId="4743"/>
    <cellStyle name="40% - 强调文字颜色 3 2" xfId="4744"/>
    <cellStyle name="60% - 强调文字颜色 4 2 7" xfId="4745"/>
    <cellStyle name="60% - 强调文字颜色 2 3 3 5" xfId="4746"/>
    <cellStyle name="40% - 强调文字颜色 3 3 3 2 2 2" xfId="4747"/>
    <cellStyle name="40% - 强调文字颜色 3 2 2" xfId="4748"/>
    <cellStyle name="60% - 强调文字颜色 4 2 7 2" xfId="4749"/>
    <cellStyle name="60% - 强调文字颜色 2 3 3 5 2" xfId="4750"/>
    <cellStyle name="40% - 强调文字颜色 3 3 3 2 2 2 2" xfId="4751"/>
    <cellStyle name="40% - 强调文字颜色 3 2 2 2" xfId="4752"/>
    <cellStyle name="40% - 强调文字颜色 3 2 2 2 2" xfId="4753"/>
    <cellStyle name="注释 2 2 2 3 3" xfId="4754"/>
    <cellStyle name="60% - 强调文字颜色 6 3 2 5 3" xfId="4755"/>
    <cellStyle name="40% - 强调文字颜色 3 2 2 2 2 2" xfId="4756"/>
    <cellStyle name="注释 2 2 2 3 3 2" xfId="4757"/>
    <cellStyle name="40% - 强调文字颜色 3 2 2 2 2 2 2" xfId="4758"/>
    <cellStyle name="检查单元格 3 6" xfId="4759"/>
    <cellStyle name="40% - 强调文字颜色 3 2 2 2 2 2 2 2" xfId="4760"/>
    <cellStyle name="检查单元格 3 6 2" xfId="4761"/>
    <cellStyle name="40% - 强调文字颜色 3 2 2 2 2 3" xfId="4762"/>
    <cellStyle name="40% - 强调文字颜色 3 2 2 2 2 3 2" xfId="4763"/>
    <cellStyle name="常规 7 2 4 19" xfId="4764"/>
    <cellStyle name="常规 7 2 4 24" xfId="4765"/>
    <cellStyle name="40% - 强调文字颜色 3 2 2 2 3" xfId="4766"/>
    <cellStyle name="注释 2 2 2 3 4" xfId="4767"/>
    <cellStyle name="40% - 强调文字颜色 3 2 2 2 3 2" xfId="4768"/>
    <cellStyle name="注释 2 2 2 3 4 2" xfId="4769"/>
    <cellStyle name="60% - 强调文字颜色 6 2 2 4" xfId="4770"/>
    <cellStyle name="40% - 强调文字颜色 3 2 2 2 3 2 2" xfId="4771"/>
    <cellStyle name="注释 2 2 2 3 4 2 2" xfId="4772"/>
    <cellStyle name="60% - 强调文字颜色 6 2 2 4 2" xfId="4773"/>
    <cellStyle name="40% - 强调文字颜色 3 2 2 2 3 2 2 2" xfId="4774"/>
    <cellStyle name="40% - 强调文字颜色 3 2 2 2 3 3" xfId="4775"/>
    <cellStyle name="注释 2 2 2 3 4 3" xfId="4776"/>
    <cellStyle name="60% - 强调文字颜色 6 2 3 4" xfId="4777"/>
    <cellStyle name="40% - 强调文字颜色 3 2 2 2 3 3 2" xfId="4778"/>
    <cellStyle name="40% - 强调文字颜色 3 2 2 2 4" xfId="4779"/>
    <cellStyle name="注释 2 2 2 3 5" xfId="4780"/>
    <cellStyle name="40% - 强调文字颜色 3 2 2 2 4 2" xfId="4781"/>
    <cellStyle name="60% - 强调文字颜色 6 3 2 4" xfId="4782"/>
    <cellStyle name="40% - 强调文字颜色 3 2 2 2 4 2 2" xfId="4783"/>
    <cellStyle name="常规 5 4 2 2 3" xfId="4784"/>
    <cellStyle name="60% - 强调文字颜色 6 3 2 4 2" xfId="4785"/>
    <cellStyle name="40% - 强调文字颜色 3 2 2 2 4 2 2 2" xfId="4786"/>
    <cellStyle name="40% - 强调文字颜色 3 2 2 2 4 3" xfId="4787"/>
    <cellStyle name="60% - 强调文字颜色 6 3 3 4" xfId="4788"/>
    <cellStyle name="40% - 强调文字颜色 3 2 2 2 4 3 2" xfId="4789"/>
    <cellStyle name="40% - 强调文字颜色 3 2 2 2 5 2" xfId="4790"/>
    <cellStyle name="40% - 强调文字颜色 3 2 2 2 5 2 2" xfId="4791"/>
    <cellStyle name="标题 1 3 3 6 2" xfId="4792"/>
    <cellStyle name="40% - 强调文字颜色 3 2 2 2 6" xfId="4793"/>
    <cellStyle name="40% - 强调文字颜色 3 2 2 2 6 2" xfId="4794"/>
    <cellStyle name="40% - 强调文字颜色 5 2 2 4 3 2" xfId="4795"/>
    <cellStyle name="40% - 强调文字颜色 3 2 2 3" xfId="4796"/>
    <cellStyle name="常规 7 2 2 2 2 14 3 2" xfId="4797"/>
    <cellStyle name="40% - 强调文字颜色 3 2 2 3 2" xfId="4798"/>
    <cellStyle name="注释 2 2 2 4 3" xfId="4799"/>
    <cellStyle name="常规 13 10" xfId="4800"/>
    <cellStyle name="40% - 强调文字颜色 3 2 2 3 2 2" xfId="4801"/>
    <cellStyle name="注释 2 2 2 4 3 2" xfId="4802"/>
    <cellStyle name="40% - 强调文字颜色 3 2 2 3 2 2 2" xfId="4803"/>
    <cellStyle name="常规 13 10 2" xfId="4804"/>
    <cellStyle name="40% - 强调文字颜色 3 2 2 3 3" xfId="4805"/>
    <cellStyle name="注释 2 2 2 4 4" xfId="4806"/>
    <cellStyle name="常规 2 7 2 2 2 2 2 3" xfId="4807"/>
    <cellStyle name="常规 13 55" xfId="4808"/>
    <cellStyle name="常规 13 60" xfId="4809"/>
    <cellStyle name="40% - 强调文字颜色 3 2 2 3 3 2" xfId="4810"/>
    <cellStyle name="注释 2 2 2 4 4 2" xfId="4811"/>
    <cellStyle name="40% - 强调文字颜色 3 2 2 4" xfId="4812"/>
    <cellStyle name="常规 23 10 2" xfId="4813"/>
    <cellStyle name="40% - 强调文字颜色 3 2 2 4 2 2 2" xfId="4814"/>
    <cellStyle name="注释 2 2 2 5 3 2 2" xfId="4815"/>
    <cellStyle name="常规 2 7 2 2 2 3 2 3" xfId="4816"/>
    <cellStyle name="40% - 强调文字颜色 3 2 2 4 3 2" xfId="4817"/>
    <cellStyle name="常规 23 55" xfId="4818"/>
    <cellStyle name="常规 23 60" xfId="4819"/>
    <cellStyle name="40% - 强调文字颜色 6 2 3 4 3 2" xfId="4820"/>
    <cellStyle name="40% - 强调文字颜色 3 2 2 5" xfId="4821"/>
    <cellStyle name="40% - 强调文字颜色 3 2 2 5 2" xfId="4822"/>
    <cellStyle name="40% - 强调文字颜色 3 2 2 5 2 2" xfId="4823"/>
    <cellStyle name="常规 28 10" xfId="4824"/>
    <cellStyle name="常规 33 10" xfId="4825"/>
    <cellStyle name="40% - 强调文字颜色 3 2 2 5 2 2 2" xfId="4826"/>
    <cellStyle name="常规 33 10 2" xfId="4827"/>
    <cellStyle name="40% - 强调文字颜色 3 2 2 5 3" xfId="4828"/>
    <cellStyle name="40% - 强调文字颜色 3 2 2 5 3 2" xfId="4829"/>
    <cellStyle name="40% - 强调文字颜色 3 2 2 6" xfId="4830"/>
    <cellStyle name="强调文字颜色 6 2 3 6 2" xfId="4831"/>
    <cellStyle name="40% - 强调文字颜色 3 2 2 6 2" xfId="4832"/>
    <cellStyle name="常规 20 48" xfId="4833"/>
    <cellStyle name="常规 20 53" xfId="4834"/>
    <cellStyle name="注释 2 2 2 7 3" xfId="4835"/>
    <cellStyle name="40% - 强调文字颜色 3 2 2 6 2 2" xfId="4836"/>
    <cellStyle name="常规 20 48 2" xfId="4837"/>
    <cellStyle name="常规 20 53 2" xfId="4838"/>
    <cellStyle name="常规 38 10" xfId="4839"/>
    <cellStyle name="40% - 强调文字颜色 3 2 2 7 2" xfId="4840"/>
    <cellStyle name="60% - 强调文字颜色 4 2 8" xfId="4841"/>
    <cellStyle name="60% - 强调文字颜色 2 3 3 6" xfId="4842"/>
    <cellStyle name="40% - 强调文字颜色 3 2 3" xfId="4843"/>
    <cellStyle name="适中 2 2 2 2 2 2" xfId="4844"/>
    <cellStyle name="40% - 强调文字颜色 3 2 3 2" xfId="4845"/>
    <cellStyle name="适中 2 2 2 2 2 2 2" xfId="4846"/>
    <cellStyle name="40% - 强调文字颜色 3 2 3 2 2" xfId="4847"/>
    <cellStyle name="40% - 强调文字颜色 3 2 3 2 2 2" xfId="4848"/>
    <cellStyle name="40% - 强调文字颜色 3 2 3 2 2 2 2" xfId="4849"/>
    <cellStyle name="40% - 强调文字颜色 3 2 3 2 3" xfId="4850"/>
    <cellStyle name="40% - 强调文字颜色 3 2 3 2 3 2" xfId="4851"/>
    <cellStyle name="40% - 强调文字颜色 3 2 3 3" xfId="4852"/>
    <cellStyle name="常规 7 2 2 2 2 14 4 2" xfId="4853"/>
    <cellStyle name="40% - 强调文字颜色 3 2 3 3 2" xfId="4854"/>
    <cellStyle name="注释 2 2 3 4 3" xfId="4855"/>
    <cellStyle name="40% - 强调文字颜色 3 2 3 3 2 2" xfId="4856"/>
    <cellStyle name="40% - 强调文字颜色 3 2 3 3 2 2 2" xfId="4857"/>
    <cellStyle name="40% - 强调文字颜色 3 2 3 3 3" xfId="4858"/>
    <cellStyle name="输出 3 4 3" xfId="4859"/>
    <cellStyle name="常规 7 2 2 21 5" xfId="4860"/>
    <cellStyle name="常规 7 2 2 16 5" xfId="4861"/>
    <cellStyle name="常规 2 7 2 2 3 2 2 3" xfId="4862"/>
    <cellStyle name="40% - 强调文字颜色 3 2 3 3 3 2" xfId="4863"/>
    <cellStyle name="链接单元格 2 2 2 2 4" xfId="4864"/>
    <cellStyle name="40% - 强调文字颜色 3 2 3 4 2" xfId="4865"/>
    <cellStyle name="差 2 2 2 2 3" xfId="4866"/>
    <cellStyle name="40% - 强调文字颜色 3 2 3 4 2 2" xfId="4867"/>
    <cellStyle name="常规 14 6 8" xfId="4868"/>
    <cellStyle name="差 2 2 2 2 3 2" xfId="4869"/>
    <cellStyle name="40% - 强调文字颜色 3 2 3 4 2 2 2" xfId="4870"/>
    <cellStyle name="常规 14 6 8 2" xfId="4871"/>
    <cellStyle name="常规 139" xfId="4872"/>
    <cellStyle name="常规 144" xfId="4873"/>
    <cellStyle name="常规 5 4" xfId="4874"/>
    <cellStyle name="40% - 强调文字颜色 3 2 3 4 3" xfId="4875"/>
    <cellStyle name="差 2 2 2 2 4" xfId="4876"/>
    <cellStyle name="常规 12 41" xfId="4877"/>
    <cellStyle name="常规 12 36" xfId="4878"/>
    <cellStyle name="40% - 强调文字颜色 3 2 3 4 3 2" xfId="4879"/>
    <cellStyle name="链接单元格 2 2 3 2 4" xfId="4880"/>
    <cellStyle name="输出 2 10" xfId="4881"/>
    <cellStyle name="40% - 强调文字颜色 3 2 3 5" xfId="4882"/>
    <cellStyle name="40% - 强调文字颜色 3 2 3 5 2" xfId="4883"/>
    <cellStyle name="常规 7 20 2 30 2 2" xfId="4884"/>
    <cellStyle name="常规 7 20 2 25 2 2" xfId="4885"/>
    <cellStyle name="常规 22 2 3 2 3" xfId="4886"/>
    <cellStyle name="常规 17 2 3 2 3" xfId="4887"/>
    <cellStyle name="差 2 2 2 3 3" xfId="4888"/>
    <cellStyle name="常规 33 39 2 2" xfId="4889"/>
    <cellStyle name="常规 33 44 2 2" xfId="4890"/>
    <cellStyle name="40% - 强调文字颜色 3 2 3 5 2 2" xfId="4891"/>
    <cellStyle name="差 2 2 2 3 3 2" xfId="4892"/>
    <cellStyle name="标题 1 2 2 5 2 2 2" xfId="4893"/>
    <cellStyle name="40% - 强调文字颜色 5 2 2 2 2 3" xfId="4894"/>
    <cellStyle name="40% - 强调文字颜色 3 2 3 6 2" xfId="4895"/>
    <cellStyle name="常规 25 48" xfId="4896"/>
    <cellStyle name="常规 30 48" xfId="4897"/>
    <cellStyle name="差 2 2 2 4 3" xfId="4898"/>
    <cellStyle name="计算 2 3 4 2 2 2" xfId="4899"/>
    <cellStyle name="强调文字颜色 3 3 3 2 3" xfId="4900"/>
    <cellStyle name="40% - 强调文字颜色 4 3 4 2 2 2" xfId="4901"/>
    <cellStyle name="40% - 强调文字颜色 3 2 4" xfId="4902"/>
    <cellStyle name="适中 2 2 2 2 2 3" xfId="4903"/>
    <cellStyle name="40% - 强调文字颜色 3 2 4 2" xfId="4904"/>
    <cellStyle name="适中 2 2 2 2 2 3 2" xfId="4905"/>
    <cellStyle name="40% - 强调文字颜色 3 2 4 2 2" xfId="4906"/>
    <cellStyle name="40% - 强调文字颜色 3 2 4 2 2 2" xfId="4907"/>
    <cellStyle name="40% - 强调文字颜色 3 2 4 3" xfId="4908"/>
    <cellStyle name="强调文字颜色 4 3 2 3 2 2 2" xfId="4909"/>
    <cellStyle name="40% - 强调文字颜色 3 2 4 3 2" xfId="4910"/>
    <cellStyle name="注释 2 2 4 4 3" xfId="4911"/>
    <cellStyle name="40% - 强调文字颜色 3 2 5" xfId="4912"/>
    <cellStyle name="常规 7 2 4 2 26 2 2 2" xfId="4913"/>
    <cellStyle name="常规 7 2 4 2 31 2 2 2" xfId="4914"/>
    <cellStyle name="适中 2 2 2 2 2 4" xfId="4915"/>
    <cellStyle name="40% - 强调文字颜色 3 2 5 2" xfId="4916"/>
    <cellStyle name="60% - 强调文字颜色 4 2 2 4" xfId="4917"/>
    <cellStyle name="链接单元格 2 6 2" xfId="4918"/>
    <cellStyle name="40% - 强调文字颜色 3 2 5 2 2" xfId="4919"/>
    <cellStyle name="60% - 强调文字颜色 4 2 2 4 2" xfId="4920"/>
    <cellStyle name="链接单元格 2 6 2 2" xfId="4921"/>
    <cellStyle name="40% - 强调文字颜色 3 2 5 2 2 2" xfId="4922"/>
    <cellStyle name="40% - 强调文字颜色 3 2 5 3" xfId="4923"/>
    <cellStyle name="解释性文本 2 5 2 2 2" xfId="4924"/>
    <cellStyle name="强调文字颜色 4 3 2 3 2 3 2" xfId="4925"/>
    <cellStyle name="60% - 强调文字颜色 4 2 3 4" xfId="4926"/>
    <cellStyle name="链接单元格 2 7 2" xfId="4927"/>
    <cellStyle name="40% - 强调文字颜色 3 2 5 3 2" xfId="4928"/>
    <cellStyle name="注释 2 2 5 4 3" xfId="4929"/>
    <cellStyle name="40% - 强调文字颜色 5 3 5 2 2 2" xfId="4930"/>
    <cellStyle name="40% - 强调文字颜色 3 2 6" xfId="4931"/>
    <cellStyle name="40% - 强调文字颜色 3 2 6 2" xfId="4932"/>
    <cellStyle name="60% - 强调文字颜色 4 3 2 4" xfId="4933"/>
    <cellStyle name="链接单元格 3 6 2" xfId="4934"/>
    <cellStyle name="40% - 强调文字颜色 3 2 6 2 2" xfId="4935"/>
    <cellStyle name="注释 2 2 6 3 3" xfId="4936"/>
    <cellStyle name="40% - 强调文字颜色 6 3 2 2 5 2 2" xfId="4937"/>
    <cellStyle name="40% - 强调文字颜色 3 2 6 3" xfId="4938"/>
    <cellStyle name="解释性文本 2 5 2 3 2" xfId="4939"/>
    <cellStyle name="60% - 强调文字颜色 4 3 3 4" xfId="4940"/>
    <cellStyle name="链接单元格 3 7 2" xfId="4941"/>
    <cellStyle name="40% - 强调文字颜色 3 2 6 3 2" xfId="4942"/>
    <cellStyle name="检查单元格 2 2 2 4" xfId="4943"/>
    <cellStyle name="40% - 强调文字颜色 3 3 3 2 3" xfId="4944"/>
    <cellStyle name="40% - 强调文字颜色 3 3" xfId="4945"/>
    <cellStyle name="60% - 强调文字颜色 4 3 7" xfId="4946"/>
    <cellStyle name="40% - 强调文字颜色 3 3 3 2 3 2" xfId="4947"/>
    <cellStyle name="40% - 强调文字颜色 3 3 2" xfId="4948"/>
    <cellStyle name="60% - 强调文字颜色 4 3 7 2" xfId="4949"/>
    <cellStyle name="40% - 强调文字颜色 3 3 2 2" xfId="4950"/>
    <cellStyle name="链接单元格 2 2 2 8" xfId="4951"/>
    <cellStyle name="40% - 强调文字颜色 3 3 2 2 2" xfId="4952"/>
    <cellStyle name="注释 2 3 2 3 3" xfId="4953"/>
    <cellStyle name="60% - 强调文字颜色 1 3 3 5" xfId="4954"/>
    <cellStyle name="40% - 强调文字颜色 3 3 2 2 2 2" xfId="4955"/>
    <cellStyle name="注释 2 3 2 3 3 2" xfId="4956"/>
    <cellStyle name="60% - 强调文字颜色 1 3 3 5 2" xfId="4957"/>
    <cellStyle name="40% - 强调文字颜色 3 3 2 2 2 2 2" xfId="4958"/>
    <cellStyle name="常规 7 2 7 4 3" xfId="4959"/>
    <cellStyle name="注释 3 23 2 3" xfId="4960"/>
    <cellStyle name="注释 3 18 2 3" xfId="4961"/>
    <cellStyle name="40% - 强调文字颜色 3 3 2 2 2 2 2 2" xfId="4962"/>
    <cellStyle name="注释 3 23 2 3 2" xfId="4963"/>
    <cellStyle name="注释 3 18 2 3 2" xfId="4964"/>
    <cellStyle name="60% - 强调文字颜色 1 3 3 6" xfId="4965"/>
    <cellStyle name="40% - 强调文字颜色 3 3 2 2 2 3" xfId="4966"/>
    <cellStyle name="40% - 强调文字颜色 3 3 2 2 2 3 2" xfId="4967"/>
    <cellStyle name="40% - 强调文字颜色 3 3 2 2 3" xfId="4968"/>
    <cellStyle name="注释 2 3 2 3 4" xfId="4969"/>
    <cellStyle name="40% - 强调文字颜色 3 3 2 2 3 2" xfId="4970"/>
    <cellStyle name="注释 2 3 2 3 4 2" xfId="4971"/>
    <cellStyle name="60% - 强调文字颜色 5 2 2 6" xfId="4972"/>
    <cellStyle name="常规 10 3 2 4 2" xfId="4973"/>
    <cellStyle name="40% - 强调文字颜色 3 3 2 2 3 2 2" xfId="4974"/>
    <cellStyle name="常规 7 2 8 4 3" xfId="4975"/>
    <cellStyle name="注释 2 3 2 3 4 2 2" xfId="4976"/>
    <cellStyle name="注释 3 24 2 3" xfId="4977"/>
    <cellStyle name="注释 3 19 2 3" xfId="4978"/>
    <cellStyle name="60% - 强调文字颜色 5 2 2 6 2" xfId="4979"/>
    <cellStyle name="常规 23 5" xfId="4980"/>
    <cellStyle name="常规 18 5" xfId="4981"/>
    <cellStyle name="常规 13 3 3 4" xfId="4982"/>
    <cellStyle name="40% - 强调文字颜色 3 3 2 2 3 2 2 2" xfId="4983"/>
    <cellStyle name="注释 3 24 2 3 2" xfId="4984"/>
    <cellStyle name="注释 3 19 2 3 2" xfId="4985"/>
    <cellStyle name="40% - 强调文字颜色 3 3 2 2 3 3" xfId="4986"/>
    <cellStyle name="注释 2 3 2 3 4 3" xfId="4987"/>
    <cellStyle name="60% - 强调文字颜色 5 2 3 6" xfId="4988"/>
    <cellStyle name="40% - 强调文字颜色 3 3 2 2 3 3 2" xfId="4989"/>
    <cellStyle name="40% - 强调文字颜色 3 3 2 2 4" xfId="4990"/>
    <cellStyle name="注释 2 3 2 3 5" xfId="4991"/>
    <cellStyle name="40% - 强调文字颜色 3 3 2 2 4 2" xfId="4992"/>
    <cellStyle name="60% - 强调文字颜色 5 3 2 6" xfId="4993"/>
    <cellStyle name="常规 30 2 4 2 2" xfId="4994"/>
    <cellStyle name="常规 25 2 4 2 2" xfId="4995"/>
    <cellStyle name="60% - 强调文字颜色 5 3 2 3 3" xfId="4996"/>
    <cellStyle name="40% - 强调文字颜色 3 3 2 2 4 2 2" xfId="4997"/>
    <cellStyle name="常规 7 2 9 4 3" xfId="4998"/>
    <cellStyle name="60% - 强调文字颜色 5 3 2 6 2" xfId="4999"/>
    <cellStyle name="常规 14 3 3 4" xfId="5000"/>
    <cellStyle name="40% - 强调文字颜色 3 3 2 2 4 2 2 2" xfId="5001"/>
    <cellStyle name="注释 3 30 2 3 2" xfId="5002"/>
    <cellStyle name="注释 3 25 2 3 2" xfId="5003"/>
    <cellStyle name="常规 29 5 3" xfId="5004"/>
    <cellStyle name="常规 34 5 3" xfId="5005"/>
    <cellStyle name="40% - 强调文字颜色 3 3 2 2 4 3" xfId="5006"/>
    <cellStyle name="60% - 强调文字颜色 5 3 3 6" xfId="5007"/>
    <cellStyle name="强调文字颜色 6 3 4 2 2" xfId="5008"/>
    <cellStyle name="60% - 强调文字颜色 5 3 2 4 3" xfId="5009"/>
    <cellStyle name="适中 2 2 5 2 2 2" xfId="5010"/>
    <cellStyle name="40% - 强调文字颜色 3 3 2 2 4 3 2" xfId="5011"/>
    <cellStyle name="40% - 强调文字颜色 3 3 2 2 5" xfId="5012"/>
    <cellStyle name="40% - 强调文字颜色 3 3 2 2 5 2" xfId="5013"/>
    <cellStyle name="40% - 强调文字颜色 5 2 2 5 3 2" xfId="5014"/>
    <cellStyle name="检查单元格 2 2 6 3" xfId="5015"/>
    <cellStyle name="40% - 强调文字颜色 3 3 2 3" xfId="5016"/>
    <cellStyle name="常规 7 2 2 2 2 15 3 2" xfId="5017"/>
    <cellStyle name="常规 7 2 2 2 2 20 3 2" xfId="5018"/>
    <cellStyle name="40% - 强调文字颜色 3 3 2 3 2" xfId="5019"/>
    <cellStyle name="注释 2 3 2 4 3" xfId="5020"/>
    <cellStyle name="40% - 强调文字颜色 3 3 2 3 2 2" xfId="5021"/>
    <cellStyle name="注释 2 3 2 4 3 2" xfId="5022"/>
    <cellStyle name="检查单元格 3 8" xfId="5023"/>
    <cellStyle name="常规 3 24 3" xfId="5024"/>
    <cellStyle name="常规 3 19 3" xfId="5025"/>
    <cellStyle name="40% - 强调文字颜色 3 3 2 3 2 2 2" xfId="5026"/>
    <cellStyle name="40% - 强调文字颜色 3 3 2 3 3" xfId="5027"/>
    <cellStyle name="注释 2 3 2 4 4" xfId="5028"/>
    <cellStyle name="40% - 强调文字颜色 3 3 2 3 3 2" xfId="5029"/>
    <cellStyle name="注释 2 3 2 4 4 2" xfId="5030"/>
    <cellStyle name="40% - 强调文字颜色 3 3 2 4" xfId="5031"/>
    <cellStyle name="常规 8 24 3" xfId="5032"/>
    <cellStyle name="常规 8 19 3" xfId="5033"/>
    <cellStyle name="常规 13 10 4" xfId="5034"/>
    <cellStyle name="差 3 2 2" xfId="5035"/>
    <cellStyle name="40% - 强调文字颜色 3 3 2 4 2 2 2" xfId="5036"/>
    <cellStyle name="常规 8 4 2 14 2" xfId="5037"/>
    <cellStyle name="注释 2 3 2 5 3 2 2" xfId="5038"/>
    <cellStyle name="40% - 强调文字颜色 3 3 2 4 3 2" xfId="5039"/>
    <cellStyle name="差 4 2" xfId="5040"/>
    <cellStyle name="40% - 强调文字颜色 3 3 2 5" xfId="5041"/>
    <cellStyle name="40% - 强调文字颜色 3 3 2 5 2" xfId="5042"/>
    <cellStyle name="40% - 强调文字颜色 3 3 2 5 2 2" xfId="5043"/>
    <cellStyle name="40% - 强调文字颜色 3 3 2 5 2 2 2" xfId="5044"/>
    <cellStyle name="常规 10 37 3" xfId="5045"/>
    <cellStyle name="常规 10 42 3" xfId="5046"/>
    <cellStyle name="标题 2 2 2 6 2 2" xfId="5047"/>
    <cellStyle name="常规 25 5 3" xfId="5048"/>
    <cellStyle name="常规 30 5 3" xfId="5049"/>
    <cellStyle name="40% - 强调文字颜色 3 3 2 5 3" xfId="5050"/>
    <cellStyle name="40% - 强调文字颜色 3 3 2 5 3 2" xfId="5051"/>
    <cellStyle name="40% - 强调文字颜色 3 3 2 6" xfId="5052"/>
    <cellStyle name="40% - 强调文字颜色 3 3 2 6 2" xfId="5053"/>
    <cellStyle name="注释 2 3 2 7 3" xfId="5054"/>
    <cellStyle name="40% - 强调文字颜色 3 3 2 6 2 2" xfId="5055"/>
    <cellStyle name="40% - 强调文字颜色 3 3 2 7" xfId="5056"/>
    <cellStyle name="常规 7 2 2 13 2 3 2" xfId="5057"/>
    <cellStyle name="40% - 强调文字颜色 3 3 2 7 2" xfId="5058"/>
    <cellStyle name="60% - 强调文字颜色 4 3 8" xfId="5059"/>
    <cellStyle name="60% - 强调文字颜色 2 3 2 2 2 2 2" xfId="5060"/>
    <cellStyle name="40% - 强调文字颜色 3 3 3" xfId="5061"/>
    <cellStyle name="适中 2 2 2 2 3 2" xfId="5062"/>
    <cellStyle name="40% - 强调文字颜色 4 2" xfId="5063"/>
    <cellStyle name="40% - 强调文字颜色 3 3 3 3 2" xfId="5064"/>
    <cellStyle name="注释 2 3 3 4 3" xfId="5065"/>
    <cellStyle name="60% - 强调文字颜色 5 2 7" xfId="5066"/>
    <cellStyle name="40% - 强调文字颜色 3 3 3 3 2 2" xfId="5067"/>
    <cellStyle name="40% - 强调文字颜色 4 2 2" xfId="5068"/>
    <cellStyle name="60% - 强调文字颜色 5 2 7 2" xfId="5069"/>
    <cellStyle name="40% - 强调文字颜色 3 3 3 3 2 2 2" xfId="5070"/>
    <cellStyle name="输出 2 3 3 4" xfId="5071"/>
    <cellStyle name="40% - 强调文字颜色 4 2 2 2" xfId="5072"/>
    <cellStyle name="40% - 强调文字颜色 4 3" xfId="5073"/>
    <cellStyle name="40% - 强调文字颜色 3 3 3 3 3" xfId="5074"/>
    <cellStyle name="60% - 强调文字颜色 5 3 7" xfId="5075"/>
    <cellStyle name="40% - 强调文字颜色 3 3 3 3 3 2" xfId="5076"/>
    <cellStyle name="链接单元格 3 2 2 2 4" xfId="5077"/>
    <cellStyle name="40% - 强调文字颜色 4 3 2" xfId="5078"/>
    <cellStyle name="40% - 强调文字颜色 5 2" xfId="5079"/>
    <cellStyle name="差 2 3 2 2 3" xfId="5080"/>
    <cellStyle name="40% - 强调文字颜色 3 3 3 4 2" xfId="5081"/>
    <cellStyle name="60% - 强调文字颜色 6 2 7" xfId="5082"/>
    <cellStyle name="40% - 强调文字颜色 3 3 3 4 2 2" xfId="5083"/>
    <cellStyle name="40% - 强调文字颜色 5 2 2" xfId="5084"/>
    <cellStyle name="60% - 强调文字颜色 6 2 7 2" xfId="5085"/>
    <cellStyle name="常规 2 10 3" xfId="5086"/>
    <cellStyle name="40% - 强调文字颜色 3 3 3 4 2 2 2" xfId="5087"/>
    <cellStyle name="输出 3 3 3 4" xfId="5088"/>
    <cellStyle name="好 2 3 2 2" xfId="5089"/>
    <cellStyle name="常规 7 2 2 2 2 12" xfId="5090"/>
    <cellStyle name="常规 23 63" xfId="5091"/>
    <cellStyle name="常规 23 58" xfId="5092"/>
    <cellStyle name="40% - 强调文字颜色 5 2 2 2" xfId="5093"/>
    <cellStyle name="40% - 强调文字颜色 5 3" xfId="5094"/>
    <cellStyle name="40% - 强调文字颜色 3 3 3 4 3" xfId="5095"/>
    <cellStyle name="60% - 强调文字颜色 6 3 7" xfId="5096"/>
    <cellStyle name="40% - 强调文字颜色 3 3 3 4 3 2" xfId="5097"/>
    <cellStyle name="链接单元格 3 2 3 2 4" xfId="5098"/>
    <cellStyle name="40% - 强调文字颜色 5 3 2" xfId="5099"/>
    <cellStyle name="40% - 强调文字颜色 6 2" xfId="5100"/>
    <cellStyle name="40% - 强调文字颜色 3 3 3 5 2" xfId="5101"/>
    <cellStyle name="40% - 强调文字颜色 6 2 2" xfId="5102"/>
    <cellStyle name="40% - 强调文字颜色 3 3 3 5 2 2" xfId="5103"/>
    <cellStyle name="标题 1 2 2 6 2 2" xfId="5104"/>
    <cellStyle name="40% - 强调文字颜色 3 3 3 6" xfId="5105"/>
    <cellStyle name="常规 14 34" xfId="5106"/>
    <cellStyle name="常规 14 29" xfId="5107"/>
    <cellStyle name="40% - 强调文字颜色 3 3 3 6 2" xfId="5108"/>
    <cellStyle name="40% - 强调文字颜色 3 3 4" xfId="5109"/>
    <cellStyle name="40% - 强调文字颜色 3 3 4 2" xfId="5110"/>
    <cellStyle name="40% - 强调文字颜色 3 3 4 2 2" xfId="5111"/>
    <cellStyle name="60% - 强调文字颜色 3 3 3 5" xfId="5112"/>
    <cellStyle name="40% - 强调文字颜色 3 3 4 2 2 2" xfId="5113"/>
    <cellStyle name="常规 7 2 4 2 18 4 3" xfId="5114"/>
    <cellStyle name="常规 7 2 4 2 23 4 3" xfId="5115"/>
    <cellStyle name="40% - 强调文字颜色 3 3 4 3" xfId="5116"/>
    <cellStyle name="40% - 强调文字颜色 3 3 4 3 2" xfId="5117"/>
    <cellStyle name="注释 2 3 4 4 3" xfId="5118"/>
    <cellStyle name="40% - 强调文字颜色 3 3 5" xfId="5119"/>
    <cellStyle name="常规 7 2 4 2 26 2 3 2" xfId="5120"/>
    <cellStyle name="常规 7 2 4 2 31 2 3 2" xfId="5121"/>
    <cellStyle name="40% - 强调文字颜色 3 3 5 2" xfId="5122"/>
    <cellStyle name="60% - 强调文字颜色 5 2 2 4" xfId="5123"/>
    <cellStyle name="40% - 强调文字颜色 3 3 5 2 2" xfId="5124"/>
    <cellStyle name="60% - 强调文字颜色 5 2 2 4 2" xfId="5125"/>
    <cellStyle name="60% - 强调文字颜色 4 3 3 5" xfId="5126"/>
    <cellStyle name="40% - 强调文字颜色 3 3 5 2 2 2" xfId="5127"/>
    <cellStyle name="常规_表格(附件一)修改（正式）元月13日s 2 3" xfId="5128"/>
    <cellStyle name="链接单元格 3 7 3" xfId="5129"/>
    <cellStyle name="40% - 强调文字颜色 3 3 5 3" xfId="5130"/>
    <cellStyle name="60% - 强调文字颜色 5 2 3 4" xfId="5131"/>
    <cellStyle name="40% - 强调文字颜色 3 3 5 3 2" xfId="5132"/>
    <cellStyle name="注释 2 3 5 4 3" xfId="5133"/>
    <cellStyle name="40% - 强调文字颜色 3 3 6 2" xfId="5134"/>
    <cellStyle name="60% - 强调文字颜色 5 3 2 4" xfId="5135"/>
    <cellStyle name="40% - 强调文字颜色 3 3 6 2 2" xfId="5136"/>
    <cellStyle name="注释 2 3 6 3 3" xfId="5137"/>
    <cellStyle name="60% - 强调文字颜色 5 3 3 5" xfId="5138"/>
    <cellStyle name="40% - 强调文字颜色 3 3 6 2 2 2" xfId="5139"/>
    <cellStyle name="60% - 强调文字颜色 5 3 2 4 2" xfId="5140"/>
    <cellStyle name="40% - 强调文字颜色 3 3 6 3" xfId="5141"/>
    <cellStyle name="60% - 强调文字颜色 5 3 3 4" xfId="5142"/>
    <cellStyle name="40% - 强调文字颜色 3 3 6 3 2" xfId="5143"/>
    <cellStyle name="检查单元格 3 2 2 4" xfId="5144"/>
    <cellStyle name="60% - 强调文字颜色 1 3 2 5 2" xfId="5145"/>
    <cellStyle name="常规 7 2 6 4 3" xfId="5146"/>
    <cellStyle name="注释 2 3 2 3 2 2 2" xfId="5147"/>
    <cellStyle name="常规 7 2 17 5" xfId="5148"/>
    <cellStyle name="常规 7 2 22 5" xfId="5149"/>
    <cellStyle name="注释 3 22 2 3" xfId="5150"/>
    <cellStyle name="注释 3 17 2 3" xfId="5151"/>
    <cellStyle name="40% - 强调文字颜色 3 4" xfId="5152"/>
    <cellStyle name="标题 4 3 2 2 3 2" xfId="5153"/>
    <cellStyle name="40% - 强调文字颜色 3 5" xfId="5154"/>
    <cellStyle name="常规 4 2 7 2" xfId="5155"/>
    <cellStyle name="60% - 强调文字颜色 1 3 2 5 3" xfId="5156"/>
    <cellStyle name="注释 3 22 2 4" xfId="5157"/>
    <cellStyle name="强调文字颜色 2 3 4 3 2" xfId="5158"/>
    <cellStyle name="注释 3 17 2 4" xfId="5159"/>
    <cellStyle name="标题 4 3 2 2 3 2 2" xfId="5160"/>
    <cellStyle name="40% - 强调文字颜色 3 5 2" xfId="5161"/>
    <cellStyle name="标题 4 3 2 2 3 3" xfId="5162"/>
    <cellStyle name="常规 3 2 2 2 2 3 2" xfId="5163"/>
    <cellStyle name="40% - 强调文字颜色 3 6" xfId="5164"/>
    <cellStyle name="常规 7 16 2" xfId="5165"/>
    <cellStyle name="常规 7 21 2" xfId="5166"/>
    <cellStyle name="40% - 强调文字颜色 4 2 2 2 2" xfId="5167"/>
    <cellStyle name="注释 3 2 2 3 3" xfId="5168"/>
    <cellStyle name="常规 14 26" xfId="5169"/>
    <cellStyle name="常规 14 31" xfId="5170"/>
    <cellStyle name="40% - 强调文字颜色 4 2 2 2 2 2" xfId="5171"/>
    <cellStyle name="注释 3 2 2 3 3 2" xfId="5172"/>
    <cellStyle name="常规 10" xfId="5173"/>
    <cellStyle name="常规 7 19 2 2 3 3 2" xfId="5174"/>
    <cellStyle name="40% - 强调文字颜色 4 2 2 2 2 2 2" xfId="5175"/>
    <cellStyle name="常规 14 26 2" xfId="5176"/>
    <cellStyle name="常规 14 31 2" xfId="5177"/>
    <cellStyle name="常规 3 9 2 2 7" xfId="5178"/>
    <cellStyle name="常规 10 2" xfId="5179"/>
    <cellStyle name="常规 6 2 4 3" xfId="5180"/>
    <cellStyle name="常规 7 19 2 2 3 3 2 2" xfId="5181"/>
    <cellStyle name="40% - 强调文字颜色 4 2 2 2 2 2 2 2" xfId="5182"/>
    <cellStyle name="常规 14 26 2 2" xfId="5183"/>
    <cellStyle name="常规 14 31 2 2" xfId="5184"/>
    <cellStyle name="常规 10 2 2" xfId="5185"/>
    <cellStyle name="40% - 强调文字颜色 4 2 2 2 2 3 2" xfId="5186"/>
    <cellStyle name="常规 14 27 2" xfId="5187"/>
    <cellStyle name="常规 14 32 2" xfId="5188"/>
    <cellStyle name="40% - 强调文字颜色 4 2 2 2 3" xfId="5189"/>
    <cellStyle name="注释 3 2 2 3 4" xfId="5190"/>
    <cellStyle name="40% - 强调文字颜色 4 2 2 2 3 2" xfId="5191"/>
    <cellStyle name="注释 3 2 2 3 4 2" xfId="5192"/>
    <cellStyle name="60% - 强调文字颜色 4 2 2 2 2 3" xfId="5193"/>
    <cellStyle name="常规 8 4 2 11 4" xfId="5194"/>
    <cellStyle name="40% - 强调文字颜色 4 2 2 2 3 2 2" xfId="5195"/>
    <cellStyle name="注释 3 2 2 3 4 2 2" xfId="5196"/>
    <cellStyle name="60% - 强调文字颜色 6 2 2 2 2 3" xfId="5197"/>
    <cellStyle name="40% - 强调文字颜色 4 2 2 2 3 2 2 2" xfId="5198"/>
    <cellStyle name="40% - 强调文字颜色 4 2 2 2 3 3" xfId="5199"/>
    <cellStyle name="注释 3 2 2 3 4 3" xfId="5200"/>
    <cellStyle name="60% - 强调文字颜色 4 2 2 2 3 3" xfId="5201"/>
    <cellStyle name="常规 8 4 2 12 4" xfId="5202"/>
    <cellStyle name="40% - 强调文字颜色 4 2 2 2 3 3 2" xfId="5203"/>
    <cellStyle name="40% - 强调文字颜色 4 2 2 2 4" xfId="5204"/>
    <cellStyle name="注释 3 2 2 3 5" xfId="5205"/>
    <cellStyle name="40% - 强调文字颜色 4 2 2 2 4 2" xfId="5206"/>
    <cellStyle name="40% - 强调文字颜色 4 2 2 2 4 2 2" xfId="5207"/>
    <cellStyle name="40% - 强调文字颜色 4 2 2 2 4 2 2 2" xfId="5208"/>
    <cellStyle name="40% - 强调文字颜色 4 2 2 2 4 3" xfId="5209"/>
    <cellStyle name="40% - 强调文字颜色 4 2 2 2 4 3 2" xfId="5210"/>
    <cellStyle name="标题 1 2 2 2" xfId="5211"/>
    <cellStyle name="40% - 强调文字颜色 4 2 2 2 5" xfId="5212"/>
    <cellStyle name="标题 1 2 2 2 2" xfId="5213"/>
    <cellStyle name="40% - 强调文字颜色 4 2 2 2 5 2" xfId="5214"/>
    <cellStyle name="标题 1 2 2 2 2 2" xfId="5215"/>
    <cellStyle name="40% - 强调文字颜色 4 2 2 2 5 2 2" xfId="5216"/>
    <cellStyle name="标题 2 3 3 6 2" xfId="5217"/>
    <cellStyle name="40% - 强调文字颜色 4 2 2 2 6" xfId="5218"/>
    <cellStyle name="标题 1 2 2 3" xfId="5219"/>
    <cellStyle name="标题 1 2 2 3 2" xfId="5220"/>
    <cellStyle name="40% - 强调文字颜色 4 2 2 2 6 2" xfId="5221"/>
    <cellStyle name="40% - 强调文字颜色 5 2 3 4 3 2" xfId="5222"/>
    <cellStyle name="40% - 强调文字颜色 4 2 2 3" xfId="5223"/>
    <cellStyle name="40% - 强调文字颜色 4 2 2 3 2" xfId="5224"/>
    <cellStyle name="注释 3 2 2 4 3" xfId="5225"/>
    <cellStyle name="常规 24 26" xfId="5226"/>
    <cellStyle name="常规 24 31" xfId="5227"/>
    <cellStyle name="40% - 强调文字颜色 4 2 2 3 2 2" xfId="5228"/>
    <cellStyle name="注释 3 2 2 4 3 2" xfId="5229"/>
    <cellStyle name="40% - 强调文字颜色 4 2 2 3 2 2 2" xfId="5230"/>
    <cellStyle name="常规 24 26 2" xfId="5231"/>
    <cellStyle name="常规 24 31 2" xfId="5232"/>
    <cellStyle name="常规 13 30 2 2 2" xfId="5233"/>
    <cellStyle name="常规 13 25 2 2 2" xfId="5234"/>
    <cellStyle name="40% - 强调文字颜色 4 2 2 3 3" xfId="5235"/>
    <cellStyle name="注释 3 2 2 4 4" xfId="5236"/>
    <cellStyle name="60% - 强调文字颜色 1 5" xfId="5237"/>
    <cellStyle name="40% - 强调文字颜色 4 2 2 3 3 2" xfId="5238"/>
    <cellStyle name="注释 3 2 2 4 4 2" xfId="5239"/>
    <cellStyle name="40% - 强调文字颜色 4 2 2 4" xfId="5240"/>
    <cellStyle name="40% - 强调文字颜色 4 2 2 4 2" xfId="5241"/>
    <cellStyle name="注释 3 2 2 5 3" xfId="5242"/>
    <cellStyle name="常规 29 26" xfId="5243"/>
    <cellStyle name="常规 29 31" xfId="5244"/>
    <cellStyle name="常规 34 26" xfId="5245"/>
    <cellStyle name="常规 34 31" xfId="5246"/>
    <cellStyle name="40% - 强调文字颜色 4 2 2 4 2 2" xfId="5247"/>
    <cellStyle name="注释 3 2 2 5 3 2" xfId="5248"/>
    <cellStyle name="常规 29 26 2" xfId="5249"/>
    <cellStyle name="常规 29 31 2" xfId="5250"/>
    <cellStyle name="常规 34 26 2" xfId="5251"/>
    <cellStyle name="常规 34 31 2" xfId="5252"/>
    <cellStyle name="40% - 强调文字颜色 4 2 2 4 2 2 2" xfId="5253"/>
    <cellStyle name="注释 3 2 2 5 3 2 2" xfId="5254"/>
    <cellStyle name="40% - 强调文字颜色 4 2 2 4 3" xfId="5255"/>
    <cellStyle name="注释 3 2 2 5 4" xfId="5256"/>
    <cellStyle name="40% - 强调文字颜色 4 2 2 4 3 2" xfId="5257"/>
    <cellStyle name="40% - 强调文字颜色 4 2 2 5 2" xfId="5258"/>
    <cellStyle name="40% - 强调文字颜色 4 2 2 5 2 2" xfId="5259"/>
    <cellStyle name="40% - 强调文字颜色 4 2 2 5 3" xfId="5260"/>
    <cellStyle name="40% - 强调文字颜色 4 2 2 5 3 2" xfId="5261"/>
    <cellStyle name="链接单元格 3 2 2 7" xfId="5262"/>
    <cellStyle name="40% - 强调文字颜色 4 2 2 6" xfId="5263"/>
    <cellStyle name="强调文字颜色 6 3 3 6 2" xfId="5264"/>
    <cellStyle name="常规 7 20 2 38 2 3" xfId="5265"/>
    <cellStyle name="常规 7 20 2 43 2 3" xfId="5266"/>
    <cellStyle name="40% - 强调文字颜色 4 2 2 6 2" xfId="5267"/>
    <cellStyle name="注释 3 2 2 7 3" xfId="5268"/>
    <cellStyle name="常规 7 20 2 38 2 3 2" xfId="5269"/>
    <cellStyle name="常规 7 20 2 43 2 3 2" xfId="5270"/>
    <cellStyle name="强调文字颜色 3 2 6 5" xfId="5271"/>
    <cellStyle name="40% - 强调文字颜色 4 2 2 6 2 2" xfId="5272"/>
    <cellStyle name="注释 2 10 4" xfId="5273"/>
    <cellStyle name="40% - 强调文字颜色 4 2 2 7" xfId="5274"/>
    <cellStyle name="40% - 强调文字颜色 4 2 2 7 2" xfId="5275"/>
    <cellStyle name="60% - 强调文字颜色 5 2 8" xfId="5276"/>
    <cellStyle name="40% - 强调文字颜色 4 2 3" xfId="5277"/>
    <cellStyle name="适中 2 2 2 3 2 2" xfId="5278"/>
    <cellStyle name="40% - 强调文字颜色 4 2 3 2 2" xfId="5279"/>
    <cellStyle name="40% - 强调文字颜色 4 2 3 2 2 2" xfId="5280"/>
    <cellStyle name="40% - 强调文字颜色 4 2 3 2 2 2 2" xfId="5281"/>
    <cellStyle name="40% - 强调文字颜色 4 2 3 2 3" xfId="5282"/>
    <cellStyle name="40% - 强调文字颜色 4 2 3 2 3 2" xfId="5283"/>
    <cellStyle name="40% - 强调文字颜色 4 2 3 3 2" xfId="5284"/>
    <cellStyle name="注释 3 2 3 4 3" xfId="5285"/>
    <cellStyle name="常规 13 12" xfId="5286"/>
    <cellStyle name="40% - 强调文字颜色 4 2 3 3 2 2" xfId="5287"/>
    <cellStyle name="常规 8 44 2 2 2" xfId="5288"/>
    <cellStyle name="常规 8 39 2 2 2" xfId="5289"/>
    <cellStyle name="常规 13 30 3 2 2" xfId="5290"/>
    <cellStyle name="常规 13 25 3 2 2" xfId="5291"/>
    <cellStyle name="40% - 强调文字颜色 4 2 3 3 3" xfId="5292"/>
    <cellStyle name="40% - 强调文字颜色 4 2 3 4 2" xfId="5293"/>
    <cellStyle name="常规 8 4 7 3" xfId="5294"/>
    <cellStyle name="常规 2 2 2 6 2" xfId="5295"/>
    <cellStyle name="千位分隔 2 2 4 2 2" xfId="5296"/>
    <cellStyle name="差 3 2 2 2 3" xfId="5297"/>
    <cellStyle name="解释性文本 2 2 5 4 2" xfId="5298"/>
    <cellStyle name="强调文字颜色 3 2" xfId="5299"/>
    <cellStyle name="常规 23 12" xfId="5300"/>
    <cellStyle name="40% - 强调文字颜色 4 2 3 4 2 2" xfId="5301"/>
    <cellStyle name="差 3 2 2 2 3 2" xfId="5302"/>
    <cellStyle name="强调文字颜色 3 2 2" xfId="5303"/>
    <cellStyle name="常规 23 12 2" xfId="5304"/>
    <cellStyle name="40% - 强调文字颜色 4 2 3 4 2 2 2" xfId="5305"/>
    <cellStyle name="强调文字颜色 6 3 8" xfId="5306"/>
    <cellStyle name="40% - 强调文字颜色 4 2 3 4 3" xfId="5307"/>
    <cellStyle name="常规 2 10" xfId="5308"/>
    <cellStyle name="差 3 2 2 2 4" xfId="5309"/>
    <cellStyle name="强调文字颜色 3 3" xfId="5310"/>
    <cellStyle name="常规 7 2 2 2 2 11" xfId="5311"/>
    <cellStyle name="常规 23 62" xfId="5312"/>
    <cellStyle name="常规 23 57" xfId="5313"/>
    <cellStyle name="40% - 强调文字颜色 4 2 3 4 3 2" xfId="5314"/>
    <cellStyle name="40% - 强调文字颜色 4 2 3 5 2" xfId="5315"/>
    <cellStyle name="常规 8 4 8 3" xfId="5316"/>
    <cellStyle name="常规 23 2 3 2 3" xfId="5317"/>
    <cellStyle name="常规 18 2 3 2 3" xfId="5318"/>
    <cellStyle name="常规 2 2 2 7 2" xfId="5319"/>
    <cellStyle name="差 3 2 2 3 3" xfId="5320"/>
    <cellStyle name="强调文字颜色 4 2" xfId="5321"/>
    <cellStyle name="40% - 强调文字颜色 4 2 3 5 2 2" xfId="5322"/>
    <cellStyle name="差 3 2 2 3 3 2" xfId="5323"/>
    <cellStyle name="强调文字颜色 4 2 2" xfId="5324"/>
    <cellStyle name="40% - 强调文字颜色 4 2 3 6 2" xfId="5325"/>
    <cellStyle name="40% - 强调文字颜色 5 3 2 2 2 3" xfId="5326"/>
    <cellStyle name="常规 7 20 2 39 2 3" xfId="5327"/>
    <cellStyle name="常规 7 20 2 44 2 3" xfId="5328"/>
    <cellStyle name="差 3 2 2 4 3" xfId="5329"/>
    <cellStyle name="强调文字颜色 4 3 3 2 3" xfId="5330"/>
    <cellStyle name="强调文字颜色 5 2" xfId="5331"/>
    <cellStyle name="40% - 强调文字颜色 4 2 4" xfId="5332"/>
    <cellStyle name="适中 2 2 2 3 2 3" xfId="5333"/>
    <cellStyle name="40% - 强调文字颜色 4 2 4 2" xfId="5334"/>
    <cellStyle name="适中 2 2 2 3 2 3 2" xfId="5335"/>
    <cellStyle name="40% - 强调文字颜色 4 2 4 2 2" xfId="5336"/>
    <cellStyle name="40% - 强调文字颜色 4 2 4 2 2 2" xfId="5337"/>
    <cellStyle name="常规 2 2 3" xfId="5338"/>
    <cellStyle name="输出 2 3 5" xfId="5339"/>
    <cellStyle name="40% - 强调文字颜色 4 2 4 3" xfId="5340"/>
    <cellStyle name="强调文字颜色 4 3 2 4 2 2 2" xfId="5341"/>
    <cellStyle name="注释 3 2 4 4 3" xfId="5342"/>
    <cellStyle name="40% - 强调文字颜色 4 2 4 3 2" xfId="5343"/>
    <cellStyle name="40% - 强调文字颜色 4 2 5" xfId="5344"/>
    <cellStyle name="适中 2 2 2 3 2 4" xfId="5345"/>
    <cellStyle name="40% - 强调文字颜色 4 2 5 2" xfId="5346"/>
    <cellStyle name="40% - 强调文字颜色 4 2 5 2 2" xfId="5347"/>
    <cellStyle name="40% - 强调文字颜色 4 2 5 2 2 2" xfId="5348"/>
    <cellStyle name="40% - 强调文字颜色 4 2 5 3" xfId="5349"/>
    <cellStyle name="解释性文本 2 6 2 2 2" xfId="5350"/>
    <cellStyle name="强调文字颜色 4 3 2 4 2 3 2" xfId="5351"/>
    <cellStyle name="注释 3 2 5 4 3" xfId="5352"/>
    <cellStyle name="40% - 强调文字颜色 4 2 5 3 2" xfId="5353"/>
    <cellStyle name="60% - 强调文字颜色 1 2 2 3 2" xfId="5354"/>
    <cellStyle name="解释性文本 2 2 8" xfId="5355"/>
    <cellStyle name="40% - 强调文字颜色 4 2 6" xfId="5356"/>
    <cellStyle name="60% - 强调文字颜色 1 2 2 3 2 2" xfId="5357"/>
    <cellStyle name="解释性文本 2 2 8 2" xfId="5358"/>
    <cellStyle name="40% - 强调文字颜色 4 2 6 2" xfId="5359"/>
    <cellStyle name="常规 35 27" xfId="5360"/>
    <cellStyle name="常规 35 32" xfId="5361"/>
    <cellStyle name="注释 3 2 6 3 3" xfId="5362"/>
    <cellStyle name="40% - 强调文字颜色 4 2 6 2 2" xfId="5363"/>
    <cellStyle name="常规 35 27 2" xfId="5364"/>
    <cellStyle name="常规 35 32 2" xfId="5365"/>
    <cellStyle name="40% - 强调文字颜色 4 2 6 2 2 2" xfId="5366"/>
    <cellStyle name="常规 35 27 2 2" xfId="5367"/>
    <cellStyle name="常规 35 32 2 2" xfId="5368"/>
    <cellStyle name="常规 35 28" xfId="5369"/>
    <cellStyle name="常规 35 33" xfId="5370"/>
    <cellStyle name="40% - 强调文字颜色 4 2 6 3" xfId="5371"/>
    <cellStyle name="解释性文本 2 6 2 3 2" xfId="5372"/>
    <cellStyle name="40% - 强调文字颜色 4 2 6 3 2" xfId="5373"/>
    <cellStyle name="常规 35 28 2" xfId="5374"/>
    <cellStyle name="常规 35 33 2" xfId="5375"/>
    <cellStyle name="60% - 强调文字颜色 5 3 7 2" xfId="5376"/>
    <cellStyle name="链接单元格 3 2 2 2 4 2" xfId="5377"/>
    <cellStyle name="40% - 强调文字颜色 4 3 2 2" xfId="5378"/>
    <cellStyle name="链接单元格 3 2 2 8" xfId="5379"/>
    <cellStyle name="40% - 强调文字颜色 4 3 2 2 2" xfId="5380"/>
    <cellStyle name="40% - 强调文字颜色 4 3 2 2 2 2" xfId="5381"/>
    <cellStyle name="常规 13 5 3" xfId="5382"/>
    <cellStyle name="40% - 强调文字颜色 4 3 2 2 2 2 2" xfId="5383"/>
    <cellStyle name="好 4 3 5 3" xfId="5384"/>
    <cellStyle name="常规 13 5 3 2" xfId="5385"/>
    <cellStyle name="常规 158" xfId="5386"/>
    <cellStyle name="常规 163" xfId="5387"/>
    <cellStyle name="常规 208" xfId="5388"/>
    <cellStyle name="常规 213" xfId="5389"/>
    <cellStyle name="40% - 强调文字颜色 4 3 2 2 2 2 2 2" xfId="5390"/>
    <cellStyle name="好 4 3 5 3 2" xfId="5391"/>
    <cellStyle name="常规 13 6 3" xfId="5392"/>
    <cellStyle name="40% - 强调文字颜色 4 3 2 2 2 3 2" xfId="5393"/>
    <cellStyle name="40% - 强调文字颜色 4 3 2 2 3" xfId="5394"/>
    <cellStyle name="40% - 强调文字颜色 4 3 2 2 3 2" xfId="5395"/>
    <cellStyle name="60% - 强调文字颜色 5 2 2 2 2 3" xfId="5396"/>
    <cellStyle name="警告文本 2 2 5 3 2" xfId="5397"/>
    <cellStyle name="40% - 强调文字颜色 6 3 2 2 5" xfId="5398"/>
    <cellStyle name="常规 14 5 3" xfId="5399"/>
    <cellStyle name="40% - 强调文字颜色 4 3 2 2 3 2 2" xfId="5400"/>
    <cellStyle name="常规 13 2 9" xfId="5401"/>
    <cellStyle name="40% - 强调文字颜色 6 3 2 2 5 2" xfId="5402"/>
    <cellStyle name="常规 14 5 3 2" xfId="5403"/>
    <cellStyle name="40% - 强调文字颜色 4 3 2 2 3 2 2 2" xfId="5404"/>
    <cellStyle name="常规 9 19" xfId="5405"/>
    <cellStyle name="常规 9 24" xfId="5406"/>
    <cellStyle name="强调文字颜色 4 2 3 5 4" xfId="5407"/>
    <cellStyle name="40% - 强调文字颜色 4 3 2 2 3 3" xfId="5408"/>
    <cellStyle name="60% - 强调文字颜色 5 2 2 2 3 3" xfId="5409"/>
    <cellStyle name="警告文本 2 2 5 4 2" xfId="5410"/>
    <cellStyle name="常规 14 6 3" xfId="5411"/>
    <cellStyle name="40% - 强调文字颜色 4 3 2 2 3 3 2" xfId="5412"/>
    <cellStyle name="40% - 强调文字颜色 4 3 2 2 4" xfId="5413"/>
    <cellStyle name="40% - 强调文字颜色 4 3 2 2 4 2" xfId="5414"/>
    <cellStyle name="60% - 强调文字颜色 4 3 2 5 3" xfId="5415"/>
    <cellStyle name="强调文字颜色 5 3 4 3 2" xfId="5416"/>
    <cellStyle name="常规 20 5 3" xfId="5417"/>
    <cellStyle name="常规 15 5 3" xfId="5418"/>
    <cellStyle name="40% - 强调文字颜色 4 3 2 2 4 2 2" xfId="5419"/>
    <cellStyle name="常规 3 10" xfId="5420"/>
    <cellStyle name="常规 20 5 3 2" xfId="5421"/>
    <cellStyle name="40% - 强调文字颜色 4 3 2 2 4 2 2 2" xfId="5422"/>
    <cellStyle name="强调文字颜色 4 3 3 5 4" xfId="5423"/>
    <cellStyle name="40% - 强调文字颜色 4 3 2 2 4 3" xfId="5424"/>
    <cellStyle name="常规 20 6 3" xfId="5425"/>
    <cellStyle name="常规 15 6 3" xfId="5426"/>
    <cellStyle name="40% - 强调文字颜色 4 3 2 2 4 3 2" xfId="5427"/>
    <cellStyle name="标题 2 2 2 2" xfId="5428"/>
    <cellStyle name="40% - 强调文字颜色 4 3 2 2 5" xfId="5429"/>
    <cellStyle name="40% - 强调文字颜色 5 2 2 2 3 2" xfId="5430"/>
    <cellStyle name="解释性文本 3 2 4 2 3 2" xfId="5431"/>
    <cellStyle name="差 2 2 2 5 2" xfId="5432"/>
    <cellStyle name="强调文字颜色 3 3 3 3 2" xfId="5433"/>
    <cellStyle name="注释 2 47 2 2" xfId="5434"/>
    <cellStyle name="注释 2 52 2 2" xfId="5435"/>
    <cellStyle name="标题 2 2 2 2 2" xfId="5436"/>
    <cellStyle name="40% - 强调文字颜色 4 3 2 2 5 2" xfId="5437"/>
    <cellStyle name="输入 3 2 4" xfId="5438"/>
    <cellStyle name="40% - 强调文字颜色 5 2 2 2 3 2 2" xfId="5439"/>
    <cellStyle name="差 2 2 2 5 2 2" xfId="5440"/>
    <cellStyle name="强调文字颜色 3 3 3 3 2 2" xfId="5441"/>
    <cellStyle name="注释 2 47 2 2 2" xfId="5442"/>
    <cellStyle name="注释 2 52 2 2 2" xfId="5443"/>
    <cellStyle name="标题 2 2 2 2 2 2" xfId="5444"/>
    <cellStyle name="常规 16 5 3" xfId="5445"/>
    <cellStyle name="常规 21 5 3" xfId="5446"/>
    <cellStyle name="40% - 强调文字颜色 4 3 2 2 5 2 2" xfId="5447"/>
    <cellStyle name="输入 3 2 4 2" xfId="5448"/>
    <cellStyle name="40% - 强调文字颜色 5 2 2 2 3 2 2 2" xfId="5449"/>
    <cellStyle name="适中 3 2 3" xfId="5450"/>
    <cellStyle name="标题 2 2 2 3" xfId="5451"/>
    <cellStyle name="40% - 强调文字颜色 4 3 2 2 6" xfId="5452"/>
    <cellStyle name="40% - 强调文字颜色 5 2 2 2 3 3" xfId="5453"/>
    <cellStyle name="差 2 2 2 5 3" xfId="5454"/>
    <cellStyle name="强调文字颜色 3 3 3 3 3" xfId="5455"/>
    <cellStyle name="计算 2 3 4 2 3 2" xfId="5456"/>
    <cellStyle name="注释 2 47 2 3" xfId="5457"/>
    <cellStyle name="注释 2 52 2 3" xfId="5458"/>
    <cellStyle name="标题 2 2 2 3 2" xfId="5459"/>
    <cellStyle name="40% - 强调文字颜色 4 3 2 2 6 2" xfId="5460"/>
    <cellStyle name="输入 3 3 4" xfId="5461"/>
    <cellStyle name="40% - 强调文字颜色 5 2 2 2 3 3 2" xfId="5462"/>
    <cellStyle name="40% - 强调文字颜色 4 3 2 3" xfId="5463"/>
    <cellStyle name="40% - 强调文字颜色 4 3 2 3 2" xfId="5464"/>
    <cellStyle name="40% - 强调文字颜色 4 3 2 3 2 2" xfId="5465"/>
    <cellStyle name="常规 7 19 49 5" xfId="5466"/>
    <cellStyle name="常规 7 19 54 5" xfId="5467"/>
    <cellStyle name="常规 9 50 3" xfId="5468"/>
    <cellStyle name="常规 9 45 3" xfId="5469"/>
    <cellStyle name="常规 14 31 4" xfId="5470"/>
    <cellStyle name="常规 14 26 4" xfId="5471"/>
    <cellStyle name="40% - 强调文字颜色 4 3 2 3 2 2 2" xfId="5472"/>
    <cellStyle name="常规 13 31 2 2 2" xfId="5473"/>
    <cellStyle name="常规 13 26 2 2 2" xfId="5474"/>
    <cellStyle name="40% - 强调文字颜色 4 3 2 3 3" xfId="5475"/>
    <cellStyle name="常规 2 2 2 2 2 2 2 3 2 2 3" xfId="5476"/>
    <cellStyle name="40% - 强调文字颜色 4 3 2 3 3 2" xfId="5477"/>
    <cellStyle name="常规 7 19 55 5" xfId="5478"/>
    <cellStyle name="40% - 强调文字颜色 4 3 2 4" xfId="5479"/>
    <cellStyle name="40% - 强调文字颜色 4 3 2 4 2" xfId="5480"/>
    <cellStyle name="40% - 强调文字颜色 4 3 2 4 2 2" xfId="5481"/>
    <cellStyle name="输入 3 5" xfId="5482"/>
    <cellStyle name="40% - 强调文字颜色 4 3 2 4 2 2 2" xfId="5483"/>
    <cellStyle name="常规 7 19 15 3" xfId="5484"/>
    <cellStyle name="常规 7 19 20 3" xfId="5485"/>
    <cellStyle name="输入 3 5 2" xfId="5486"/>
    <cellStyle name="40% - 强调文字颜色 4 3 2 4 3" xfId="5487"/>
    <cellStyle name="强调文字颜色 3 2 2 3 2 2" xfId="5488"/>
    <cellStyle name="40% - 强调文字颜色 4 3 2 4 3 2" xfId="5489"/>
    <cellStyle name="强调文字颜色 3 2 2 3 2 2 2" xfId="5490"/>
    <cellStyle name="40% - 强调文字颜色 4 3 2 5" xfId="5491"/>
    <cellStyle name="40% - 强调文字颜色 4 3 2 5 2" xfId="5492"/>
    <cellStyle name="40% - 强调文字颜色 4 3 2 5 2 2" xfId="5493"/>
    <cellStyle name="常规 3 9 5" xfId="5494"/>
    <cellStyle name="40% - 强调文字颜色 4 3 2 5 2 2 2" xfId="5495"/>
    <cellStyle name="常规 3 9 5 2" xfId="5496"/>
    <cellStyle name="标题 2 3 2 6 2 2" xfId="5497"/>
    <cellStyle name="40% - 强调文字颜色 4 3 2 5 3" xfId="5498"/>
    <cellStyle name="强调文字颜色 3 2 2 3 3 2" xfId="5499"/>
    <cellStyle name="40% - 强调文字颜色 4 3 2 5 3 2" xfId="5500"/>
    <cellStyle name="40% - 强调文字颜色 4 3 2 6" xfId="5501"/>
    <cellStyle name="40% - 强调文字颜色 4 3 2 6 2" xfId="5502"/>
    <cellStyle name="40% - 强调文字颜色 4 3 2 7 2" xfId="5503"/>
    <cellStyle name="60% - 强调文字颜色 5 3 8" xfId="5504"/>
    <cellStyle name="60% - 强调文字颜色 2 3 2 2 3 2 2" xfId="5505"/>
    <cellStyle name="链接单元格 3 2 2 2 5" xfId="5506"/>
    <cellStyle name="40% - 强调文字颜色 4 3 3" xfId="5507"/>
    <cellStyle name="适中 2 2 2 3 3 2" xfId="5508"/>
    <cellStyle name="40% - 强调文字颜色 4 3 3 2" xfId="5509"/>
    <cellStyle name="40% - 强调文字颜色 4 3 3 2 2" xfId="5510"/>
    <cellStyle name="40% - 强调文字颜色 4 3 3 2 2 2" xfId="5511"/>
    <cellStyle name="40% - 强调文字颜色 4 3 3 2 2 2 2" xfId="5512"/>
    <cellStyle name="40% - 强调文字颜色 4 3 3 2 3" xfId="5513"/>
    <cellStyle name="40% - 强调文字颜色 4 3 3 2 3 2" xfId="5514"/>
    <cellStyle name="40% - 强调文字颜色 4 3 3 3" xfId="5515"/>
    <cellStyle name="40% - 强调文字颜色 4 3 3 3 2" xfId="5516"/>
    <cellStyle name="40% - 强调文字颜色 4 3 3 3 2 2" xfId="5517"/>
    <cellStyle name="常规 10 8 3" xfId="5518"/>
    <cellStyle name="40% - 强调文字颜色 4 3 3 3 2 2 2" xfId="5519"/>
    <cellStyle name="常规 3 26 3" xfId="5520"/>
    <cellStyle name="常规 3 31 3" xfId="5521"/>
    <cellStyle name="常规 8 50 2 2 2" xfId="5522"/>
    <cellStyle name="常规 8 45 2 2 2" xfId="5523"/>
    <cellStyle name="常规 13 31 3 2 2" xfId="5524"/>
    <cellStyle name="常规 13 26 3 2 2" xfId="5525"/>
    <cellStyle name="40% - 强调文字颜色 4 3 3 3 3" xfId="5526"/>
    <cellStyle name="40% - 强调文字颜色 4 3 3 3 3 2" xfId="5527"/>
    <cellStyle name="常规 10 9 3" xfId="5528"/>
    <cellStyle name="40% - 强调文字颜色 4 3 3 4" xfId="5529"/>
    <cellStyle name="40% - 强调文字颜色 4 3 3 4 2" xfId="5530"/>
    <cellStyle name="常规 7 2 4 33 4" xfId="5531"/>
    <cellStyle name="常规 7 2 4 28 4" xfId="5532"/>
    <cellStyle name="常规 2 3 2 6 2" xfId="5533"/>
    <cellStyle name="差 3 3 2 2 3" xfId="5534"/>
    <cellStyle name="40% - 强调文字颜色 4 3 3 4 2 2" xfId="5535"/>
    <cellStyle name="常规 11 8 3" xfId="5536"/>
    <cellStyle name="差 3 4" xfId="5537"/>
    <cellStyle name="常规 8 4 2 16" xfId="5538"/>
    <cellStyle name="常规 8 4 2 21" xfId="5539"/>
    <cellStyle name="40% - 强调文字颜色 4 3 3 4 3" xfId="5540"/>
    <cellStyle name="强调文字颜色 3 2 2 4 2 2" xfId="5541"/>
    <cellStyle name="40% - 强调文字颜色 4 3 3 4 3 2" xfId="5542"/>
    <cellStyle name="常规 11 9 3" xfId="5543"/>
    <cellStyle name="强调文字颜色 3 2 2 4 2 2 2" xfId="5544"/>
    <cellStyle name="40% - 强调文字颜色 4 3 3 5" xfId="5545"/>
    <cellStyle name="40% - 强调文字颜色 4 3 3 5 2" xfId="5546"/>
    <cellStyle name="40% - 强调文字颜色 4 3 3 5 2 2" xfId="5547"/>
    <cellStyle name="常规 12 8 3" xfId="5548"/>
    <cellStyle name="40% - 强调文字颜色 4 3 3 6" xfId="5549"/>
    <cellStyle name="40% - 强调文字颜色 4 3 3 6 2" xfId="5550"/>
    <cellStyle name="40% - 强调文字颜色 4 3 4" xfId="5551"/>
    <cellStyle name="40% - 强调文字颜色 4 3 4 2" xfId="5552"/>
    <cellStyle name="40% - 强调文字颜色 4 3 4 2 2" xfId="5553"/>
    <cellStyle name="40% - 强调文字颜色 4 3 4 3" xfId="5554"/>
    <cellStyle name="40% - 强调文字颜色 4 3 4 3 2" xfId="5555"/>
    <cellStyle name="40% - 强调文字颜色 4 3 5" xfId="5556"/>
    <cellStyle name="40% - 强调文字颜色 4 3 5 2" xfId="5557"/>
    <cellStyle name="常规 8 4 44 3" xfId="5558"/>
    <cellStyle name="常规 8 4 39 3" xfId="5559"/>
    <cellStyle name="常规 8 13 4 3" xfId="5560"/>
    <cellStyle name="强调文字颜色 1 2 3 4 4" xfId="5561"/>
    <cellStyle name="常规 2 5 8" xfId="5562"/>
    <cellStyle name="40% - 强调文字颜色 4 3 5 2 2" xfId="5563"/>
    <cellStyle name="40% - 强调文字颜色 4 3 5 2 2 2" xfId="5564"/>
    <cellStyle name="常规 7 2 2 2 2 28 4" xfId="5565"/>
    <cellStyle name="常规 7 2 2 2 2 33 4" xfId="5566"/>
    <cellStyle name="40% - 强调文字颜色 4 3 5 3" xfId="5567"/>
    <cellStyle name="60% - 强调文字颜色 1 2 2 4 2" xfId="5568"/>
    <cellStyle name="解释性文本 2 3 8" xfId="5569"/>
    <cellStyle name="40% - 强调文字颜色 4 3 6" xfId="5570"/>
    <cellStyle name="60% - 强调文字颜色 1 2 2 4 2 2" xfId="5571"/>
    <cellStyle name="40% - 强调文字颜色 4 3 6 2" xfId="5572"/>
    <cellStyle name="40% - 强调文字颜色 4 3 6 3" xfId="5573"/>
    <cellStyle name="40% - 强调文字颜色 4 3 6 3 2" xfId="5574"/>
    <cellStyle name="常规 7 2 18 5" xfId="5575"/>
    <cellStyle name="常规 7 2 23 5" xfId="5576"/>
    <cellStyle name="60% - 强调文字颜色 1 3 2 6 2" xfId="5577"/>
    <cellStyle name="注释 2 3 2 3 2 3 2" xfId="5578"/>
    <cellStyle name="40% - 强调文字颜色 4 4" xfId="5579"/>
    <cellStyle name="标题 4 3 2 2 4 2" xfId="5580"/>
    <cellStyle name="40% - 强调文字颜色 4 5" xfId="5581"/>
    <cellStyle name="常规 4 2 8 2" xfId="5582"/>
    <cellStyle name="标题 4 3 2 2 4 2 2" xfId="5583"/>
    <cellStyle name="链接单元格 3 2 2 4 4" xfId="5584"/>
    <cellStyle name="40% - 强调文字颜色 4 5 2" xfId="5585"/>
    <cellStyle name="标题 4 3 2 2 4 3" xfId="5586"/>
    <cellStyle name="警告文本 3 2 3 2 4" xfId="5587"/>
    <cellStyle name="常规 3 2 2 2 2 4 2" xfId="5588"/>
    <cellStyle name="常规 7 4 2 2 2" xfId="5589"/>
    <cellStyle name="40% - 强调文字颜色 4 6" xfId="5590"/>
    <cellStyle name="常规 4 2 3 2 2 2 2" xfId="5591"/>
    <cellStyle name="常规 7 17 2" xfId="5592"/>
    <cellStyle name="常规 7 22 2" xfId="5593"/>
    <cellStyle name="40% - 强调文字颜色 4 6 2" xfId="5594"/>
    <cellStyle name="常规 7 17 2 2" xfId="5595"/>
    <cellStyle name="常规 7 22 2 2" xfId="5596"/>
    <cellStyle name="好 2 3 2 2 2" xfId="5597"/>
    <cellStyle name="常规 7 2 2 4 2 3" xfId="5598"/>
    <cellStyle name="常规 7 2 2 2 2 12 2" xfId="5599"/>
    <cellStyle name="常规 23 58 2" xfId="5600"/>
    <cellStyle name="40% - 强调文字颜色 5 2 2 2 2" xfId="5601"/>
    <cellStyle name="输出 3 3 3 4 2" xfId="5602"/>
    <cellStyle name="常规 22 2 3 3" xfId="5603"/>
    <cellStyle name="常规 17 2 3 3" xfId="5604"/>
    <cellStyle name="常规 36 26 3" xfId="5605"/>
    <cellStyle name="常规 36 31 3" xfId="5606"/>
    <cellStyle name="解释性文本 3 2 4 2 2" xfId="5607"/>
    <cellStyle name="差 2 2 2 4" xfId="5608"/>
    <cellStyle name="强调文字颜色 3 3 3 2" xfId="5609"/>
    <cellStyle name="好 2 3 2 2 2 2" xfId="5610"/>
    <cellStyle name="常规 7 2 2 4 2 3 2" xfId="5611"/>
    <cellStyle name="常规 7 2 2 2 2 12 2 2" xfId="5612"/>
    <cellStyle name="常规 23 58 2 2" xfId="5613"/>
    <cellStyle name="40% - 强调文字颜色 5 2 2 2 2 2" xfId="5614"/>
    <cellStyle name="常规 25 47" xfId="5615"/>
    <cellStyle name="常规 30 47" xfId="5616"/>
    <cellStyle name="常规 22 2 3 3 2" xfId="5617"/>
    <cellStyle name="常规 17 2 3 3 2" xfId="5618"/>
    <cellStyle name="解释性文本 3 2 4 2 2 2" xfId="5619"/>
    <cellStyle name="差 2 2 2 4 2" xfId="5620"/>
    <cellStyle name="强调文字颜色 3 3 3 2 2" xfId="5621"/>
    <cellStyle name="40% - 强调文字颜色 5 2 2 2 2 2 2" xfId="5622"/>
    <cellStyle name="常规 25 47 2" xfId="5623"/>
    <cellStyle name="常规 30 47 2" xfId="5624"/>
    <cellStyle name="差 2 2 2 4 2 2" xfId="5625"/>
    <cellStyle name="强调文字颜色 3 3 3 2 2 2" xfId="5626"/>
    <cellStyle name="40% - 强调文字颜色 5 2 2 2 2 2 2 2" xfId="5627"/>
    <cellStyle name="差 2 2 2 4 2 2 2" xfId="5628"/>
    <cellStyle name="强调文字颜色 3 3 3 2 2 2 2" xfId="5629"/>
    <cellStyle name="40% - 强调文字颜色 5 2 2 2 2 3 2" xfId="5630"/>
    <cellStyle name="差 2 2 2 4 3 2" xfId="5631"/>
    <cellStyle name="强调文字颜色 3 3 3 2 3 2" xfId="5632"/>
    <cellStyle name="解释性文本 2 3 2 2 3 2" xfId="5633"/>
    <cellStyle name="常规 31 14 2 2" xfId="5634"/>
    <cellStyle name="常规 26 14 2 2" xfId="5635"/>
    <cellStyle name="标题 2 2 2" xfId="5636"/>
    <cellStyle name="好 2 3 2 2 3" xfId="5637"/>
    <cellStyle name="常规 7 2 2 4 2 4" xfId="5638"/>
    <cellStyle name="常规 7 2 2 2 2 12 3" xfId="5639"/>
    <cellStyle name="常规 23 58 3" xfId="5640"/>
    <cellStyle name="40% - 强调文字颜色 5 2 2 2 3" xfId="5641"/>
    <cellStyle name="常规 22 2 3 4" xfId="5642"/>
    <cellStyle name="常规 17 2 3 4" xfId="5643"/>
    <cellStyle name="解释性文本 3 2 4 2 3" xfId="5644"/>
    <cellStyle name="差 2 2 2 5" xfId="5645"/>
    <cellStyle name="强调文字颜色 3 3 3 3" xfId="5646"/>
    <cellStyle name="注释 2 47 2" xfId="5647"/>
    <cellStyle name="注释 2 52 2" xfId="5648"/>
    <cellStyle name="常规 23 32 2 2" xfId="5649"/>
    <cellStyle name="常规 23 27 2 2" xfId="5650"/>
    <cellStyle name="标题 2 2 3" xfId="5651"/>
    <cellStyle name="常规 7 2 4 2 17 2 3 2" xfId="5652"/>
    <cellStyle name="常规 7 2 4 2 22 2 3 2" xfId="5653"/>
    <cellStyle name="40% - 强调文字颜色 5 2 2 2 4" xfId="5654"/>
    <cellStyle name="解释性文本 3 2 4 2 4" xfId="5655"/>
    <cellStyle name="差 2 2 2 6" xfId="5656"/>
    <cellStyle name="强调文字颜色 3 3 3 4" xfId="5657"/>
    <cellStyle name="注释 2 47 3" xfId="5658"/>
    <cellStyle name="注释 2 52 3" xfId="5659"/>
    <cellStyle name="标题 2 2 3 2" xfId="5660"/>
    <cellStyle name="40% - 强调文字颜色 5 2 2 2 4 2" xfId="5661"/>
    <cellStyle name="差 2 2 2 6 2" xfId="5662"/>
    <cellStyle name="强调文字颜色 3 3 3 4 2" xfId="5663"/>
    <cellStyle name="注释 2 47 3 2" xfId="5664"/>
    <cellStyle name="注释 2 52 3 2" xfId="5665"/>
    <cellStyle name="标题 2 2 3 2 2" xfId="5666"/>
    <cellStyle name="60% - 强调文字颜色 1 2 6" xfId="5667"/>
    <cellStyle name="常规 39 2 6 2" xfId="5668"/>
    <cellStyle name="强调文字颜色 2 3 2 4 2 4" xfId="5669"/>
    <cellStyle name="40% - 强调文字颜色 5 2 2 2 4 2 2" xfId="5670"/>
    <cellStyle name="标题 2 2 3 2 2 2" xfId="5671"/>
    <cellStyle name="60% - 强调文字颜色 1 2 6 2" xfId="5672"/>
    <cellStyle name="40% - 强调文字颜色 5 2 2 2 4 2 2 2" xfId="5673"/>
    <cellStyle name="标题 2 2 3 3" xfId="5674"/>
    <cellStyle name="40% - 强调文字颜色 5 2 2 2 4 3" xfId="5675"/>
    <cellStyle name="标题 2 2 3 3 2" xfId="5676"/>
    <cellStyle name="60% - 强调文字颜色 1 3 6" xfId="5677"/>
    <cellStyle name="常规 39 2 7 2" xfId="5678"/>
    <cellStyle name="40% - 强调文字颜色 5 2 2 2 4 3 2" xfId="5679"/>
    <cellStyle name="常规 8 2 2 2 36" xfId="5680"/>
    <cellStyle name="常规 8 2 2 2 41" xfId="5681"/>
    <cellStyle name="常规 20 50 2 2" xfId="5682"/>
    <cellStyle name="常规 20 45 2 2" xfId="5683"/>
    <cellStyle name="标题 2 2 4" xfId="5684"/>
    <cellStyle name="解释性文本 3 3 3 2 3 2" xfId="5685"/>
    <cellStyle name="强调文字颜色 4 2 3 3 2" xfId="5686"/>
    <cellStyle name="输入 2 2 2 7 2" xfId="5687"/>
    <cellStyle name="40% - 强调文字颜色 5 2 2 2 5" xfId="5688"/>
    <cellStyle name="标题 2 2 4 2" xfId="5689"/>
    <cellStyle name="强调文字颜色 4 2 3 3 2 2" xfId="5690"/>
    <cellStyle name="40% - 强调文字颜色 5 2 2 2 5 2" xfId="5691"/>
    <cellStyle name="标题 2 2 4 2 2" xfId="5692"/>
    <cellStyle name="强调文字颜色 4 2 3 3 2 2 2" xfId="5693"/>
    <cellStyle name="60% - 强调文字颜色 2 2 6" xfId="5694"/>
    <cellStyle name="强调文字颜色 2 3 2 5 2 4" xfId="5695"/>
    <cellStyle name="40% - 强调文字颜色 5 2 2 2 5 2 2" xfId="5696"/>
    <cellStyle name="常规 12 58 2 2" xfId="5697"/>
    <cellStyle name="标题 2 2 5" xfId="5698"/>
    <cellStyle name="强调文字颜色 4 2 3 3 3" xfId="5699"/>
    <cellStyle name="40% - 强调文字颜色 5 2 2 2 6" xfId="5700"/>
    <cellStyle name="标题 2 2 5 2" xfId="5701"/>
    <cellStyle name="强调文字颜色 4 2 3 3 3 2" xfId="5702"/>
    <cellStyle name="40% - 强调文字颜色 5 2 2 2 6 2" xfId="5703"/>
    <cellStyle name="60% - 强调文字颜色 4 3 2 2 5 2" xfId="5704"/>
    <cellStyle name="常规 2 10 4" xfId="5705"/>
    <cellStyle name="输出 3 3 3 5" xfId="5706"/>
    <cellStyle name="好 2 3 2 3" xfId="5707"/>
    <cellStyle name="常规 7 2 2 2 2 13" xfId="5708"/>
    <cellStyle name="常规 23 59" xfId="5709"/>
    <cellStyle name="40% - 强调文字颜色 5 2 2 3" xfId="5710"/>
    <cellStyle name="常规 7 2 46 2 2" xfId="5711"/>
    <cellStyle name="常规 7 2 51 2 2" xfId="5712"/>
    <cellStyle name="好 2 3 2 3 2" xfId="5713"/>
    <cellStyle name="常规 7 2 2 2 2 13 2" xfId="5714"/>
    <cellStyle name="常规 23 59 2" xfId="5715"/>
    <cellStyle name="40% - 强调文字颜色 5 2 2 3 2" xfId="5716"/>
    <cellStyle name="常规 7 2 46 2 2 2" xfId="5717"/>
    <cellStyle name="常规 7 2 51 2 2 2" xfId="5718"/>
    <cellStyle name="常规 22 2 4 3" xfId="5719"/>
    <cellStyle name="常规 17 2 4 3" xfId="5720"/>
    <cellStyle name="常规 36 27 3" xfId="5721"/>
    <cellStyle name="常规 36 32 3" xfId="5722"/>
    <cellStyle name="解释性文本 3 2 4 3 2" xfId="5723"/>
    <cellStyle name="差 2 2 3 4" xfId="5724"/>
    <cellStyle name="强调文字颜色 3 3 4 2" xfId="5725"/>
    <cellStyle name="60% - 强调文字颜色 2 3 2 4 3" xfId="5726"/>
    <cellStyle name="强调文字颜色 3 3 4 2 2" xfId="5727"/>
    <cellStyle name="40% - 强调文字颜色 5 2 2 3 2 2" xfId="5728"/>
    <cellStyle name="常规 35 47" xfId="5729"/>
    <cellStyle name="40% - 强调文字颜色 5 2 2 3 2 2 2" xfId="5730"/>
    <cellStyle name="常规 35 47 2" xfId="5731"/>
    <cellStyle name="标题 4 2 2 3 2" xfId="5732"/>
    <cellStyle name="40% - 强调文字颜色 5 2 2 4" xfId="5733"/>
    <cellStyle name="常规 7 2 46 2 3" xfId="5734"/>
    <cellStyle name="常规 7 2 51 2 3" xfId="5735"/>
    <cellStyle name="40% - 强调文字颜色 5 2 2 4 2" xfId="5736"/>
    <cellStyle name="常规 7 2 46 2 3 2" xfId="5737"/>
    <cellStyle name="常规 7 2 51 2 3 2" xfId="5738"/>
    <cellStyle name="标题 4 2 2 3 2 2" xfId="5739"/>
    <cellStyle name="常规 17 2 5 3" xfId="5740"/>
    <cellStyle name="常规 22 2 5 3" xfId="5741"/>
    <cellStyle name="常规 36 28 3" xfId="5742"/>
    <cellStyle name="常规 36 33 3" xfId="5743"/>
    <cellStyle name="解释性文本 3 2 4 4 2" xfId="5744"/>
    <cellStyle name="差 2 2 4 4" xfId="5745"/>
    <cellStyle name="千位分隔 3 2 3 2 2" xfId="5746"/>
    <cellStyle name="强调文字颜色 3 3 5 2" xfId="5747"/>
    <cellStyle name="60% - 强调文字颜色 2 3 3 4 3" xfId="5748"/>
    <cellStyle name="60% - 强调文字颜色 4 2 6 3" xfId="5749"/>
    <cellStyle name="强调文字颜色 3 3 5 2 2" xfId="5750"/>
    <cellStyle name="40% - 强调文字颜色 5 2 2 4 2 2" xfId="5751"/>
    <cellStyle name="40% - 强调文字颜色 5 2 2 4 2 2 2" xfId="5752"/>
    <cellStyle name="标题 4 2 2 3 3" xfId="5753"/>
    <cellStyle name="40% - 强调文字颜色 5 2 2 5" xfId="5754"/>
    <cellStyle name="常规 7 2 46 2 4" xfId="5755"/>
    <cellStyle name="常规 7 2 51 2 4" xfId="5756"/>
    <cellStyle name="40% - 强调文字颜色 5 2 2 5 2" xfId="5757"/>
    <cellStyle name="常规 24 2 2 2 3" xfId="5758"/>
    <cellStyle name="常规 19 2 2 2 3" xfId="5759"/>
    <cellStyle name="常规 36 29 3" xfId="5760"/>
    <cellStyle name="常规 36 34 3" xfId="5761"/>
    <cellStyle name="差 2 2 5 4" xfId="5762"/>
    <cellStyle name="强调文字颜色 3 3 6 2" xfId="5763"/>
    <cellStyle name="常规 24 2 2 2 3 2" xfId="5764"/>
    <cellStyle name="常规 19 2 2 2 3 2" xfId="5765"/>
    <cellStyle name="60% - 强调文字颜色 4 3 6 3" xfId="5766"/>
    <cellStyle name="强调文字颜色 3 3 6 2 2" xfId="5767"/>
    <cellStyle name="40% - 强调文字颜色 5 2 2 5 2 2" xfId="5768"/>
    <cellStyle name="检查单元格 2 2 5 3" xfId="5769"/>
    <cellStyle name="40% - 强调文字颜色 5 2 2 5 2 2 2" xfId="5770"/>
    <cellStyle name="检查单元格 2 2 5 3 2" xfId="5771"/>
    <cellStyle name="40% - 强调文字颜色 5 2 2 5 3" xfId="5772"/>
    <cellStyle name="注释 2 45 2 3 2" xfId="5773"/>
    <cellStyle name="注释 2 50 2 3 2" xfId="5774"/>
    <cellStyle name="百分比 4 2 2 2" xfId="5775"/>
    <cellStyle name="40% - 强调文字颜色 5 2 2 6" xfId="5776"/>
    <cellStyle name="40% - 强调文字颜色 5 2 2 6 2" xfId="5777"/>
    <cellStyle name="40% - 强调文字颜色 5 2 2 7" xfId="5778"/>
    <cellStyle name="40% - 强调文字颜色 5 2 2 7 2" xfId="5779"/>
    <cellStyle name="60% - 强调文字颜色 6 2 8" xfId="5780"/>
    <cellStyle name="40% - 强调文字颜色 5 2 3" xfId="5781"/>
    <cellStyle name="适中 2 2 2 4 2 2" xfId="5782"/>
    <cellStyle name="警告文本 3 10" xfId="5783"/>
    <cellStyle name="40% - 强调文字颜色 5 2 3 2" xfId="5784"/>
    <cellStyle name="适中 2 2 2 4 2 2 2" xfId="5785"/>
    <cellStyle name="40% - 强调文字颜色 5 2 3 2 2" xfId="5786"/>
    <cellStyle name="输出 3 3 4 4 2" xfId="5787"/>
    <cellStyle name="好 4" xfId="5788"/>
    <cellStyle name="常规 22 3 3 3" xfId="5789"/>
    <cellStyle name="常规 17 3 3 3" xfId="5790"/>
    <cellStyle name="常规 3 2 2 4 2" xfId="5791"/>
    <cellStyle name="差 2 3 2 4" xfId="5792"/>
    <cellStyle name="解释性文本 3 2 5 2 2" xfId="5793"/>
    <cellStyle name="输入 3 3 2 2 3" xfId="5794"/>
    <cellStyle name="常规 7 2 2 5 2 3 2" xfId="5795"/>
    <cellStyle name="好 2 3 3 2 2 2" xfId="5796"/>
    <cellStyle name="常规 14 33" xfId="5797"/>
    <cellStyle name="常规 14 28" xfId="5798"/>
    <cellStyle name="40% - 强调文字颜色 5 2 3 2 2 2" xfId="5799"/>
    <cellStyle name="常规 14 33 2" xfId="5800"/>
    <cellStyle name="常规 14 28 2" xfId="5801"/>
    <cellStyle name="40% - 强调文字颜色 5 2 3 2 2 2 2" xfId="5802"/>
    <cellStyle name="常规 31 20 2 2" xfId="5803"/>
    <cellStyle name="常规 31 15 2 2" xfId="5804"/>
    <cellStyle name="常规 26 20 2 2" xfId="5805"/>
    <cellStyle name="常规 26 15 2 2" xfId="5806"/>
    <cellStyle name="常规 7 2 27" xfId="5807"/>
    <cellStyle name="常规 7 2 32" xfId="5808"/>
    <cellStyle name="标题 3 2 2" xfId="5809"/>
    <cellStyle name="计算 2 2 6 4" xfId="5810"/>
    <cellStyle name="40% - 强调文字颜色 5 2 3 2 3" xfId="5811"/>
    <cellStyle name="常规 7 19 28 2 3 2" xfId="5812"/>
    <cellStyle name="常规 7 19 33 2 3 2" xfId="5813"/>
    <cellStyle name="标题 3 2 2 2" xfId="5814"/>
    <cellStyle name="常规 7 2 27 2" xfId="5815"/>
    <cellStyle name="常规 7 2 32 2" xfId="5816"/>
    <cellStyle name="40% - 强调文字颜色 5 2 3 2 3 2" xfId="5817"/>
    <cellStyle name="40% - 强调文字颜色 5 2 3 3" xfId="5818"/>
    <cellStyle name="常规 7 2 46 3 2" xfId="5819"/>
    <cellStyle name="常规 7 2 51 3 2" xfId="5820"/>
    <cellStyle name="40% - 强调文字颜色 5 2 3 3 2" xfId="5821"/>
    <cellStyle name="常规 3 2 2 5 2" xfId="5822"/>
    <cellStyle name="常规 22 3 4 3" xfId="5823"/>
    <cellStyle name="常规 17 3 4 3" xfId="5824"/>
    <cellStyle name="差 2 3 3 4" xfId="5825"/>
    <cellStyle name="解释性文本 3 2 5 3 2" xfId="5826"/>
    <cellStyle name="常规 24 33" xfId="5827"/>
    <cellStyle name="常规 24 28" xfId="5828"/>
    <cellStyle name="40% - 强调文字颜色 5 2 3 3 2 2" xfId="5829"/>
    <cellStyle name="常规 24 33 2" xfId="5830"/>
    <cellStyle name="常规 24 28 2" xfId="5831"/>
    <cellStyle name="40% - 强调文字颜色 5 2 3 3 2 2 2" xfId="5832"/>
    <cellStyle name="40% - 强调文字颜色 5 2 3 4 2" xfId="5833"/>
    <cellStyle name="标题 4 2 2 4 2 2" xfId="5834"/>
    <cellStyle name="常规 3 2 2 6 2" xfId="5835"/>
    <cellStyle name="解释性文本 3 2 5 4 2" xfId="5836"/>
    <cellStyle name="差 2 3 4 4" xfId="5837"/>
    <cellStyle name="千位分隔 3 2 4 2 2" xfId="5838"/>
    <cellStyle name="60% - 强调文字颜色 5 2 6 3" xfId="5839"/>
    <cellStyle name="输出 2 3 2 5" xfId="5840"/>
    <cellStyle name="常规 34 33" xfId="5841"/>
    <cellStyle name="常规 34 28" xfId="5842"/>
    <cellStyle name="常规 29 33" xfId="5843"/>
    <cellStyle name="常规 29 28" xfId="5844"/>
    <cellStyle name="40% - 强调文字颜色 5 2 3 4 2 2" xfId="5845"/>
    <cellStyle name="常规 34 33 2" xfId="5846"/>
    <cellStyle name="常规 34 28 2" xfId="5847"/>
    <cellStyle name="常规 29 33 2" xfId="5848"/>
    <cellStyle name="常规 29 28 2" xfId="5849"/>
    <cellStyle name="40% - 强调文字颜色 5 2 3 4 2 2 2" xfId="5850"/>
    <cellStyle name="标题 4 2 2 4 3" xfId="5851"/>
    <cellStyle name="常规 3 2 2 7" xfId="5852"/>
    <cellStyle name="40% - 强调文字颜色 5 2 3 5" xfId="5853"/>
    <cellStyle name="40% - 强调文字颜色 5 2 3 5 2" xfId="5854"/>
    <cellStyle name="60% - 强调文字颜色 5 3 6 3" xfId="5855"/>
    <cellStyle name="40% - 强调文字颜色 5 2 3 5 2 2" xfId="5856"/>
    <cellStyle name="检查单元格 3 2 5 3" xfId="5857"/>
    <cellStyle name="40% - 强调文字颜色 5 2 3 6" xfId="5858"/>
    <cellStyle name="40% - 强调文字颜色 5 2 3 6 2" xfId="5859"/>
    <cellStyle name="40% - 强调文字颜色 5 2 4" xfId="5860"/>
    <cellStyle name="适中 2 2 2 4 2 3" xfId="5861"/>
    <cellStyle name="40% - 强调文字颜色 5 2 4 2" xfId="5862"/>
    <cellStyle name="适中 2 2 2 4 2 3 2" xfId="5863"/>
    <cellStyle name="40% - 强调文字颜色 5 2 4 2 2" xfId="5864"/>
    <cellStyle name="40% - 强调文字颜色 5 2 4 2 2 2" xfId="5865"/>
    <cellStyle name="40% - 强调文字颜色 5 2 4 3" xfId="5866"/>
    <cellStyle name="常规 7 2 46 4 2" xfId="5867"/>
    <cellStyle name="常规 7 2 51 4 2" xfId="5868"/>
    <cellStyle name="强调文字颜色 4 3 2 5 2 2 2" xfId="5869"/>
    <cellStyle name="40% - 强调文字颜色 5 2 4 3 2" xfId="5870"/>
    <cellStyle name="常规 7 2 46 4 2 2" xfId="5871"/>
    <cellStyle name="常规 7 2 51 4 2 2" xfId="5872"/>
    <cellStyle name="40% - 强调文字颜色 5 2 5" xfId="5873"/>
    <cellStyle name="常规 7 2 4 2 26 4 2 2" xfId="5874"/>
    <cellStyle name="常规 7 2 4 2 31 4 2 2" xfId="5875"/>
    <cellStyle name="适中 2 2 2 4 2 4" xfId="5876"/>
    <cellStyle name="60% - 强调文字颜色 1 2 2 2 5" xfId="5877"/>
    <cellStyle name="40% - 强调文字颜色 5 2 5 2" xfId="5878"/>
    <cellStyle name="60% - 强调文字颜色 1 2 2 2 5 2" xfId="5879"/>
    <cellStyle name="40% - 强调文字颜色 5 2 5 2 2" xfId="5880"/>
    <cellStyle name="输出 2 3 7" xfId="5881"/>
    <cellStyle name="常规 7 2 2 7 2 3 2" xfId="5882"/>
    <cellStyle name="常规 2 2 5" xfId="5883"/>
    <cellStyle name="40% - 强调文字颜色 5 2 5 2 2 2" xfId="5884"/>
    <cellStyle name="60% - 强调文字颜色 1 2 2 2 6" xfId="5885"/>
    <cellStyle name="40% - 强调文字颜色 5 2 5 3" xfId="5886"/>
    <cellStyle name="强调文字颜色 4 3 2 5 2 3 2" xfId="5887"/>
    <cellStyle name="60% - 强调文字颜色 1 2 3 3 2" xfId="5888"/>
    <cellStyle name="解释性文本 3 2 8" xfId="5889"/>
    <cellStyle name="40% - 强调文字颜色 5 2 6" xfId="5890"/>
    <cellStyle name="60% - 强调文字颜色 6 3 7 2" xfId="5891"/>
    <cellStyle name="40% - 强调文字颜色 5 3 2 2" xfId="5892"/>
    <cellStyle name="常规 7 20 2 39" xfId="5893"/>
    <cellStyle name="常规 7 20 2 44" xfId="5894"/>
    <cellStyle name="40% - 强调文字颜色 5 3 2 2 2" xfId="5895"/>
    <cellStyle name="常规 7 20 2 39 2" xfId="5896"/>
    <cellStyle name="常规 7 20 2 44 2" xfId="5897"/>
    <cellStyle name="常规 8 4 9" xfId="5898"/>
    <cellStyle name="常规 23 2 3 3" xfId="5899"/>
    <cellStyle name="常规 18 2 3 3" xfId="5900"/>
    <cellStyle name="解释性文本 3 3 4 2 2" xfId="5901"/>
    <cellStyle name="差 3 2 2 4" xfId="5902"/>
    <cellStyle name="常规 8 4 2 14 2 4" xfId="5903"/>
    <cellStyle name="强调文字颜色 4 3 3 2" xfId="5904"/>
    <cellStyle name="40% - 强调文字颜色 5 3 2 2 2 2" xfId="5905"/>
    <cellStyle name="常规 7 20 2 39 2 2" xfId="5906"/>
    <cellStyle name="常规 7 20 2 44 2 2" xfId="5907"/>
    <cellStyle name="常规 8 4 9 2" xfId="5908"/>
    <cellStyle name="常规 23 2 3 3 2" xfId="5909"/>
    <cellStyle name="常规 18 2 3 3 2" xfId="5910"/>
    <cellStyle name="解释性文本 3 3 4 2 2 2" xfId="5911"/>
    <cellStyle name="差 3 2 2 4 2" xfId="5912"/>
    <cellStyle name="强调文字颜色 4 3 3 2 2" xfId="5913"/>
    <cellStyle name="常规 7 20 2 39 2 2 2" xfId="5914"/>
    <cellStyle name="常规 7 20 2 44 2 2 2" xfId="5915"/>
    <cellStyle name="40% - 强调文字颜色 5 3 2 2 2 2 2" xfId="5916"/>
    <cellStyle name="常规 7 20 36 3" xfId="5917"/>
    <cellStyle name="常规 7 20 41 3" xfId="5918"/>
    <cellStyle name="强调文字颜色 4 2 5 5" xfId="5919"/>
    <cellStyle name="差 3 2 2 4 2 2" xfId="5920"/>
    <cellStyle name="链接单元格 2 2 2 3 2 3" xfId="5921"/>
    <cellStyle name="强调文字颜色 4 3 3 2 2 2" xfId="5922"/>
    <cellStyle name="40% - 强调文字颜色 5 3 2 2 2 2 2 2" xfId="5923"/>
    <cellStyle name="常规 7 20 36 3 2" xfId="5924"/>
    <cellStyle name="常规 7 20 41 3 2" xfId="5925"/>
    <cellStyle name="常规 8 2 19 3" xfId="5926"/>
    <cellStyle name="常规 8 2 24 3" xfId="5927"/>
    <cellStyle name="强调文字颜色 3 3 2 2 2 4 2" xfId="5928"/>
    <cellStyle name="常规 20 2 7" xfId="5929"/>
    <cellStyle name="常规 15 2 7" xfId="5930"/>
    <cellStyle name="差 3 2 2 4 2 2 2" xfId="5931"/>
    <cellStyle name="常规 21 35" xfId="5932"/>
    <cellStyle name="常规 21 40" xfId="5933"/>
    <cellStyle name="链接单元格 2 2 2 3 2 3 2" xfId="5934"/>
    <cellStyle name="强调文字颜色 4 3 3 2 2 2 2" xfId="5935"/>
    <cellStyle name="常规 7 20 2 39 2 3 2" xfId="5936"/>
    <cellStyle name="常规 7 20 2 44 2 3 2" xfId="5937"/>
    <cellStyle name="40% - 强调文字颜色 5 3 2 2 2 3 2" xfId="5938"/>
    <cellStyle name="常规 7 20 37 3" xfId="5939"/>
    <cellStyle name="常规 7 20 42 3" xfId="5940"/>
    <cellStyle name="强调文字颜色 4 2 6 5" xfId="5941"/>
    <cellStyle name="差 3 2 2 4 3 2" xfId="5942"/>
    <cellStyle name="强调文字颜色 4 3 3 2 3 2" xfId="5943"/>
    <cellStyle name="强调文字颜色 5 2 2" xfId="5944"/>
    <cellStyle name="40% - 强调文字颜色 5 3 2 2 3" xfId="5945"/>
    <cellStyle name="常规 7 20 2 39 3" xfId="5946"/>
    <cellStyle name="常规 7 20 2 44 3" xfId="5947"/>
    <cellStyle name="常规 23 2 3 4" xfId="5948"/>
    <cellStyle name="常规 18 2 3 4" xfId="5949"/>
    <cellStyle name="解释性文本 3 3 4 2 3" xfId="5950"/>
    <cellStyle name="差 3 2 2 5" xfId="5951"/>
    <cellStyle name="强调文字颜色 4 3 3 3" xfId="5952"/>
    <cellStyle name="40% - 强调文字颜色 5 3 2 2 5" xfId="5953"/>
    <cellStyle name="常规 7 20 2 39 5" xfId="5954"/>
    <cellStyle name="常规 7 20 2 44 5" xfId="5955"/>
    <cellStyle name="差 3 2 2 7" xfId="5956"/>
    <cellStyle name="强调文字颜色 4 3 3 5" xfId="5957"/>
    <cellStyle name="40% - 强调文字颜色 5 3 2 2 3 2" xfId="5958"/>
    <cellStyle name="常规 7 20 2 39 3 2" xfId="5959"/>
    <cellStyle name="常规 7 20 2 44 3 2" xfId="5960"/>
    <cellStyle name="解释性文本 3 3 4 2 3 2" xfId="5961"/>
    <cellStyle name="差 3 2 2 5 2" xfId="5962"/>
    <cellStyle name="强调文字颜色 4 3 3 3 2" xfId="5963"/>
    <cellStyle name="40% - 强调文字颜色 5 3 2 2 5 2" xfId="5964"/>
    <cellStyle name="40% - 强调文字颜色 5 3 2 2 3 2 2" xfId="5965"/>
    <cellStyle name="强调文字颜色 4 3 5 5" xfId="5966"/>
    <cellStyle name="差 3 2 2 5 2 2" xfId="5967"/>
    <cellStyle name="链接单元格 2 2 2 4 2 3" xfId="5968"/>
    <cellStyle name="强调文字颜色 4 3 3 3 2 2" xfId="5969"/>
    <cellStyle name="40% - 强调文字颜色 5 3 2 2 5 2 2" xfId="5970"/>
    <cellStyle name="40% - 强调文字颜色 5 3 2 2 3 2 2 2" xfId="5971"/>
    <cellStyle name="常规 10 16" xfId="5972"/>
    <cellStyle name="常规 10 21" xfId="5973"/>
    <cellStyle name="40% - 强调文字颜色 5 3 2 2 6" xfId="5974"/>
    <cellStyle name="40% - 强调文字颜色 5 3 2 2 3 3" xfId="5975"/>
    <cellStyle name="差 3 2 2 5 3" xfId="5976"/>
    <cellStyle name="强调文字颜色 4 3 3 3 3" xfId="5977"/>
    <cellStyle name="强调文字颜色 6 2" xfId="5978"/>
    <cellStyle name="40% - 强调文字颜色 5 3 2 2 6 2" xfId="5979"/>
    <cellStyle name="40% - 强调文字颜色 5 3 2 2 3 3 2" xfId="5980"/>
    <cellStyle name="强调文字颜色 4 3 6 5" xfId="5981"/>
    <cellStyle name="40% - 强调文字颜色 5 3 2 2 4" xfId="5982"/>
    <cellStyle name="常规 7 20 2 39 4" xfId="5983"/>
    <cellStyle name="常规 7 20 2 44 4" xfId="5984"/>
    <cellStyle name="解释性文本 3 3 4 2 4" xfId="5985"/>
    <cellStyle name="差 3 2 2 6" xfId="5986"/>
    <cellStyle name="强调文字颜色 4 3 3 4" xfId="5987"/>
    <cellStyle name="40% - 强调文字颜色 5 3 2 2 4 2" xfId="5988"/>
    <cellStyle name="常规 7 20 2 39 4 2" xfId="5989"/>
    <cellStyle name="常规 7 20 2 44 4 2" xfId="5990"/>
    <cellStyle name="差 3 2 2 6 2" xfId="5991"/>
    <cellStyle name="强调文字颜色 4 3 3 4 2" xfId="5992"/>
    <cellStyle name="40% - 强调文字颜色 5 3 2 2 4 2 2" xfId="5993"/>
    <cellStyle name="40% - 强调文字颜色 5 3 2 2 4 3" xfId="5994"/>
    <cellStyle name="40% - 强调文字颜色 5 3 2 2 4 3 2" xfId="5995"/>
    <cellStyle name="40% - 强调文字颜色 5 3 2 3" xfId="5996"/>
    <cellStyle name="常规 7 2 47 2 2" xfId="5997"/>
    <cellStyle name="常规 7 2 52 2 2" xfId="5998"/>
    <cellStyle name="常规 7 20 2 45" xfId="5999"/>
    <cellStyle name="40% - 强调文字颜色 5 3 2 3 2" xfId="6000"/>
    <cellStyle name="常规 7 2 47 2 2 2" xfId="6001"/>
    <cellStyle name="常规 7 2 52 2 2 2" xfId="6002"/>
    <cellStyle name="常规 7 20 2 45 2" xfId="6003"/>
    <cellStyle name="常规 23 2 4 3" xfId="6004"/>
    <cellStyle name="常规 18 2 4 3" xfId="6005"/>
    <cellStyle name="解释性文本 3 3 4 3 2" xfId="6006"/>
    <cellStyle name="差 3 2 3 4" xfId="6007"/>
    <cellStyle name="强调文字颜色 4 3 4 2" xfId="6008"/>
    <cellStyle name="60% - 强调文字颜色 3 3 2 4 3" xfId="6009"/>
    <cellStyle name="强调文字颜色 4 3 4 2 2" xfId="6010"/>
    <cellStyle name="常规 7 2 2 2 25" xfId="6011"/>
    <cellStyle name="常规 7 2 2 2 30" xfId="6012"/>
    <cellStyle name="40% - 强调文字颜色 5 3 2 3 2 2" xfId="6013"/>
    <cellStyle name="常规 7 20 2 45 2 2" xfId="6014"/>
    <cellStyle name="40% - 强调文字颜色 5 3 2 3 2 2 2" xfId="6015"/>
    <cellStyle name="常规 7 2 2 2 25 2" xfId="6016"/>
    <cellStyle name="常规 7 2 2 2 30 2" xfId="6017"/>
    <cellStyle name="强调文字颜色 5 2 5 5" xfId="6018"/>
    <cellStyle name="标题 4 2 3 3 2" xfId="6019"/>
    <cellStyle name="40% - 强调文字颜色 5 3 2 4" xfId="6020"/>
    <cellStyle name="常规 7 2 47 2 3" xfId="6021"/>
    <cellStyle name="常规 7 2 52 2 3" xfId="6022"/>
    <cellStyle name="常规 7 20 2 46" xfId="6023"/>
    <cellStyle name="40% - 强调文字颜色 5 3 2 4 2" xfId="6024"/>
    <cellStyle name="常规 7 2 47 2 3 2" xfId="6025"/>
    <cellStyle name="常规 7 2 52 2 3 2" xfId="6026"/>
    <cellStyle name="常规 7 20 2 46 2" xfId="6027"/>
    <cellStyle name="标题 4 2 3 3 2 2" xfId="6028"/>
    <cellStyle name="常规 18 2 5 3" xfId="6029"/>
    <cellStyle name="常规 23 2 5 3" xfId="6030"/>
    <cellStyle name="解释性文本 3 3 4 4 2" xfId="6031"/>
    <cellStyle name="差 3 2 4 4" xfId="6032"/>
    <cellStyle name="强调文字颜色 4 3 5 2" xfId="6033"/>
    <cellStyle name="60% - 强调文字颜色 3 3 3 4 3" xfId="6034"/>
    <cellStyle name="强调文字颜色 4 3 5 2 2" xfId="6035"/>
    <cellStyle name="40% - 强调文字颜色 5 3 2 4 2 2" xfId="6036"/>
    <cellStyle name="40% - 强调文字颜色 5 3 2 4 2 2 2" xfId="6037"/>
    <cellStyle name="常规 7 2 4 2 7 2 3" xfId="6038"/>
    <cellStyle name="强调文字颜色 6 2 5 5" xfId="6039"/>
    <cellStyle name="40% - 强调文字颜色 5 3 2 4 3 2" xfId="6040"/>
    <cellStyle name="强调文字颜色 3 3 2 3 2 2 2" xfId="6041"/>
    <cellStyle name="40% - 强调文字颜色 5 3 2 5 2" xfId="6042"/>
    <cellStyle name="常规 7 20 2 47 2" xfId="6043"/>
    <cellStyle name="常规 24 3 2 2 3" xfId="6044"/>
    <cellStyle name="常规 19 3 2 2 3" xfId="6045"/>
    <cellStyle name="差 3 2 5 4" xfId="6046"/>
    <cellStyle name="强调文字颜色 4 3 6 2" xfId="6047"/>
    <cellStyle name="40% - 强调文字颜色 5 3 2 5 2 2" xfId="6048"/>
    <cellStyle name="常规 7 20 2 47 2 2" xfId="6049"/>
    <cellStyle name="40% - 强调文字颜色 5 3 2 5 2 2 2" xfId="6050"/>
    <cellStyle name="40% - 强调文字颜色 5 3 2 5 3" xfId="6051"/>
    <cellStyle name="常规 7 20 2 47 3" xfId="6052"/>
    <cellStyle name="强调文字颜色 3 3 2 3 3 2" xfId="6053"/>
    <cellStyle name="注释 2 46 2 3 2" xfId="6054"/>
    <cellStyle name="注释 2 51 2 3 2" xfId="6055"/>
    <cellStyle name="40% - 强调文字颜色 5 3 2 5 3 2" xfId="6056"/>
    <cellStyle name="40% - 强调文字颜色 5 3 2 6" xfId="6057"/>
    <cellStyle name="常规 7 20 2 48" xfId="6058"/>
    <cellStyle name="40% - 强调文字颜色 5 3 2 6 2" xfId="6059"/>
    <cellStyle name="40% - 强调文字颜色 5 3 2 7" xfId="6060"/>
    <cellStyle name="常规 7 2 2 15 2 3 2" xfId="6061"/>
    <cellStyle name="常规 7 2 2 20 2 3 2" xfId="6062"/>
    <cellStyle name="40% - 强调文字颜色 5 3 2 7 2" xfId="6063"/>
    <cellStyle name="60% - 强调文字颜色 6 3 8" xfId="6064"/>
    <cellStyle name="60% - 强调文字颜色 2 3 2 2 4 2 2" xfId="6065"/>
    <cellStyle name="40% - 强调文字颜色 5 3 3" xfId="6066"/>
    <cellStyle name="适中 2 2 2 4 3 2" xfId="6067"/>
    <cellStyle name="40% - 强调文字颜色 5 3 3 2" xfId="6068"/>
    <cellStyle name="40% - 强调文字颜色 5 3 3 2 2" xfId="6069"/>
    <cellStyle name="常规 3 3 2 4 2" xfId="6070"/>
    <cellStyle name="常规 23 3 3 3" xfId="6071"/>
    <cellStyle name="常规 18 3 3 3" xfId="6072"/>
    <cellStyle name="差 3 3 2 4" xfId="6073"/>
    <cellStyle name="常规 8 4 2 15 2 4" xfId="6074"/>
    <cellStyle name="常规 8 4 2 20 2 4" xfId="6075"/>
    <cellStyle name="解释性文本 3 3 5 2 2" xfId="6076"/>
    <cellStyle name="40% - 强调文字颜色 5 3 3 2 2 2" xfId="6077"/>
    <cellStyle name="常规 7 19 29 2 3 2" xfId="6078"/>
    <cellStyle name="常规 7 19 34 2 3 2" xfId="6079"/>
    <cellStyle name="40% - 强调文字颜色 5 3 3 2 3" xfId="6080"/>
    <cellStyle name="千位分隔 2 9 2" xfId="6081"/>
    <cellStyle name="40% - 强调文字颜色 5 3 3 2 3 2" xfId="6082"/>
    <cellStyle name="40% - 强调文字颜色 5 3 3 3" xfId="6083"/>
    <cellStyle name="常规 7 2 47 3 2" xfId="6084"/>
    <cellStyle name="常规 7 2 52 3 2" xfId="6085"/>
    <cellStyle name="40% - 强调文字颜色 5 3 3 3 2" xfId="6086"/>
    <cellStyle name="常规 3 3 2 5 2" xfId="6087"/>
    <cellStyle name="常规 23 3 4 3" xfId="6088"/>
    <cellStyle name="常规 18 3 4 3" xfId="6089"/>
    <cellStyle name="差 3 3 3 4" xfId="6090"/>
    <cellStyle name="解释性文本 3 3 5 3 2" xfId="6091"/>
    <cellStyle name="40% - 强调文字颜色 5 3 3 3 2 2" xfId="6092"/>
    <cellStyle name="40% - 强调文字颜色 5 3 3 3 2 2 2" xfId="6093"/>
    <cellStyle name="常规 14 28 4" xfId="6094"/>
    <cellStyle name="常规 14 33 4" xfId="6095"/>
    <cellStyle name="常规 9 47 3" xfId="6096"/>
    <cellStyle name="常规 9 52 3" xfId="6097"/>
    <cellStyle name="40% - 强调文字颜色 5 3 3 3 3 2" xfId="6098"/>
    <cellStyle name="标题 4 2 3 4 2" xfId="6099"/>
    <cellStyle name="常规 3 3 2 6" xfId="6100"/>
    <cellStyle name="40% - 强调文字颜色 5 3 3 4" xfId="6101"/>
    <cellStyle name="40% - 强调文字颜色 5 3 3 4 2" xfId="6102"/>
    <cellStyle name="标题 4 2 3 4 2 2" xfId="6103"/>
    <cellStyle name="常规 3 3 2 6 2" xfId="6104"/>
    <cellStyle name="差 3 3 4 4" xfId="6105"/>
    <cellStyle name="40% - 强调文字颜色 5 3 3 4 2 2" xfId="6106"/>
    <cellStyle name="40% - 强调文字颜色 5 3 3 4 2 2 2" xfId="6107"/>
    <cellStyle name="40% - 强调文字颜色 5 3 3 4 3" xfId="6108"/>
    <cellStyle name="强调文字颜色 3 3 2 4 2 2" xfId="6109"/>
    <cellStyle name="40% - 强调文字颜色 5 3 3 4 3 2" xfId="6110"/>
    <cellStyle name="强调文字颜色 3 3 2 4 2 2 2" xfId="6111"/>
    <cellStyle name="标题 4 2 3 4 3" xfId="6112"/>
    <cellStyle name="常规 3 3 2 7" xfId="6113"/>
    <cellStyle name="常规 8 2 2 10 4 2" xfId="6114"/>
    <cellStyle name="40% - 强调文字颜色 5 3 3 5" xfId="6115"/>
    <cellStyle name="40% - 强调文字颜色 5 3 3 5 2" xfId="6116"/>
    <cellStyle name="40% - 强调文字颜色 5 3 3 5 2 2" xfId="6117"/>
    <cellStyle name="40% - 强调文字颜色 5 3 3 6" xfId="6118"/>
    <cellStyle name="40% - 强调文字颜色 5 3 3 6 2" xfId="6119"/>
    <cellStyle name="40% - 强调文字颜色 5 3 4" xfId="6120"/>
    <cellStyle name="40% - 强调文字颜色 5 3 4 2" xfId="6121"/>
    <cellStyle name="40% - 强调文字颜色 5 3 4 2 2" xfId="6122"/>
    <cellStyle name="60% - 强调文字颜色 5 3" xfId="6123"/>
    <cellStyle name="40% - 强调文字颜色 5 3 4 2 2 2" xfId="6124"/>
    <cellStyle name="40% - 强调文字颜色 5 3 4 3" xfId="6125"/>
    <cellStyle name="常规 7 2 47 4 2" xfId="6126"/>
    <cellStyle name="常规 7 2 52 4 2" xfId="6127"/>
    <cellStyle name="40% - 强调文字颜色 5 3 4 3 2" xfId="6128"/>
    <cellStyle name="常规 7 2 47 4 2 2" xfId="6129"/>
    <cellStyle name="常规 7 2 52 4 2 2" xfId="6130"/>
    <cellStyle name="40% - 强调文字颜色 5 3 5" xfId="6131"/>
    <cellStyle name="40% - 强调文字颜色 5 3 5 2" xfId="6132"/>
    <cellStyle name="40% - 强调文字颜色 5 3 5 2 2" xfId="6133"/>
    <cellStyle name="40% - 强调文字颜色 5 3 5 3" xfId="6134"/>
    <cellStyle name="60% - 强调文字颜色 1 2 2 3" xfId="6135"/>
    <cellStyle name="强调文字颜色 2 2 3 5 4" xfId="6136"/>
    <cellStyle name="40% - 强调文字颜色 5 3 5 3 2" xfId="6137"/>
    <cellStyle name="60% - 强调文字颜色 1 2 3 4 2" xfId="6138"/>
    <cellStyle name="解释性文本 3 3 8" xfId="6139"/>
    <cellStyle name="40% - 强调文字颜色 5 3 6" xfId="6140"/>
    <cellStyle name="40% - 强调文字颜色 5 4" xfId="6141"/>
    <cellStyle name="40% - 强调文字颜色 5 5 2" xfId="6142"/>
    <cellStyle name="60% - 强调文字颜色 2 3 2 2" xfId="6143"/>
    <cellStyle name="常规 7 2 4 8 3 2" xfId="6144"/>
    <cellStyle name="好 2 7" xfId="6145"/>
    <cellStyle name="常规 3 2 2 2 2 5 2" xfId="6146"/>
    <cellStyle name="常规 7 4 2 3 2" xfId="6147"/>
    <cellStyle name="40% - 强调文字颜色 5 6" xfId="6148"/>
    <cellStyle name="常规 4 2 3 2 2 3 2" xfId="6149"/>
    <cellStyle name="常规 7 18 2" xfId="6150"/>
    <cellStyle name="常规 7 23 2" xfId="6151"/>
    <cellStyle name="60% - 强调文字颜色 2 3 2 2 2" xfId="6152"/>
    <cellStyle name="40% - 强调文字颜色 5 6 2" xfId="6153"/>
    <cellStyle name="常规 7 18 2 2" xfId="6154"/>
    <cellStyle name="常规 7 23 2 2" xfId="6155"/>
    <cellStyle name="40% - 强调文字颜色 6 2 2 2" xfId="6156"/>
    <cellStyle name="常规 12 39" xfId="6157"/>
    <cellStyle name="常规 12 44" xfId="6158"/>
    <cellStyle name="常规 4 3 4" xfId="6159"/>
    <cellStyle name="60% - 强调文字颜色 1 3 3 2 3" xfId="6160"/>
    <cellStyle name="40% - 强调文字颜色 6 2 2 2 2" xfId="6161"/>
    <cellStyle name="常规 12 39 2" xfId="6162"/>
    <cellStyle name="常规 12 44 2" xfId="6163"/>
    <cellStyle name="常规 4 3 4 2" xfId="6164"/>
    <cellStyle name="40% - 强调文字颜色 6 2 2 2 2 2" xfId="6165"/>
    <cellStyle name="常规 12 39 2 2" xfId="6166"/>
    <cellStyle name="常规 12 44 2 2" xfId="6167"/>
    <cellStyle name="常规 4 3 4 2 2" xfId="6168"/>
    <cellStyle name="40% - 强调文字颜色 6 2 2 2 2 2 2" xfId="6169"/>
    <cellStyle name="标题 1 3 3 5" xfId="6170"/>
    <cellStyle name="40% - 强调文字颜色 6 2 2 2 2 2 2 2" xfId="6171"/>
    <cellStyle name="计算 3 4 4" xfId="6172"/>
    <cellStyle name="常规 12 39 3" xfId="6173"/>
    <cellStyle name="常规 12 44 3" xfId="6174"/>
    <cellStyle name="常规 4 3 4 3" xfId="6175"/>
    <cellStyle name="40% - 强调文字颜色 6 2 2 2 3" xfId="6176"/>
    <cellStyle name="常规 7 58 2" xfId="6177"/>
    <cellStyle name="常规 7 63 2" xfId="6178"/>
    <cellStyle name="常规 20 31" xfId="6179"/>
    <cellStyle name="常规 20 26" xfId="6180"/>
    <cellStyle name="标题 1 2 2 4 2" xfId="6181"/>
    <cellStyle name="强调文字颜色 6 2 2 7" xfId="6182"/>
    <cellStyle name="40% - 强调文字颜色 6 2 2 2 3 2 2" xfId="6183"/>
    <cellStyle name="常规 7 58 2 2 2" xfId="6184"/>
    <cellStyle name="常规 7 63 2 2 2" xfId="6185"/>
    <cellStyle name="标题 2 3 3 5" xfId="6186"/>
    <cellStyle name="40% - 强调文字颜色 6 2 2 2 3 2 2 2" xfId="6187"/>
    <cellStyle name="常规 8 4 2 2 4" xfId="6188"/>
    <cellStyle name="常规 20 31 2" xfId="6189"/>
    <cellStyle name="常规 20 26 2" xfId="6190"/>
    <cellStyle name="标题 1 2 2 4 2 2" xfId="6191"/>
    <cellStyle name="强调文字颜色 6 2 2 7 2" xfId="6192"/>
    <cellStyle name="标题 1 2 3 4" xfId="6193"/>
    <cellStyle name="40% - 强调文字颜色 6 3 5 2 2" xfId="6194"/>
    <cellStyle name="40% - 强调文字颜色 6 2 2 2 4 2" xfId="6195"/>
    <cellStyle name="常规 7 58 3 2" xfId="6196"/>
    <cellStyle name="常规 7 63 3 2" xfId="6197"/>
    <cellStyle name="常规 30 31" xfId="6198"/>
    <cellStyle name="常规 30 26" xfId="6199"/>
    <cellStyle name="常规 25 31" xfId="6200"/>
    <cellStyle name="常规 25 26" xfId="6201"/>
    <cellStyle name="标题 1 2 3 4 2" xfId="6202"/>
    <cellStyle name="强调文字颜色 6 3 2 7" xfId="6203"/>
    <cellStyle name="60% - 强调文字颜色 5 5" xfId="6204"/>
    <cellStyle name="强调文字颜色 3 2 3 4 4 2" xfId="6205"/>
    <cellStyle name="40% - 强调文字颜色 6 3 5 2 2 2" xfId="6206"/>
    <cellStyle name="40% - 强调文字颜色 6 2 2 2 4 2 2" xfId="6207"/>
    <cellStyle name="标题 3 3 3 5" xfId="6208"/>
    <cellStyle name="40% - 强调文字颜色 6 2 2 2 4 2 2 2" xfId="6209"/>
    <cellStyle name="常规 30 31 2" xfId="6210"/>
    <cellStyle name="常规 30 26 2" xfId="6211"/>
    <cellStyle name="常规 25 31 2" xfId="6212"/>
    <cellStyle name="常规 25 26 2" xfId="6213"/>
    <cellStyle name="标题 1 2 3 4 2 2" xfId="6214"/>
    <cellStyle name="强调文字颜色 6 3 2 7 2" xfId="6215"/>
    <cellStyle name="40% - 强调文字颜色 6 3 5 3" xfId="6216"/>
    <cellStyle name="40% - 强调文字颜色 6 2 2 2 5" xfId="6217"/>
    <cellStyle name="常规 7 58 4" xfId="6218"/>
    <cellStyle name="常规 7 63 4" xfId="6219"/>
    <cellStyle name="40% - 强调文字颜色 6 3 5 3 2" xfId="6220"/>
    <cellStyle name="40% - 强调文字颜色 6 2 2 2 5 2" xfId="6221"/>
    <cellStyle name="常规 7 58 4 2" xfId="6222"/>
    <cellStyle name="常规 7 63 4 2" xfId="6223"/>
    <cellStyle name="40% - 强调文字颜色 6 2 2 2 5 2 2" xfId="6224"/>
    <cellStyle name="常规 7 20 2 9 4" xfId="6225"/>
    <cellStyle name="60% - 强调文字颜色 6 2 2 2 2 2" xfId="6226"/>
    <cellStyle name="40% - 强调文字颜色 6 2 2 2 6" xfId="6227"/>
    <cellStyle name="常规 7 58 5" xfId="6228"/>
    <cellStyle name="常规 7 63 5" xfId="6229"/>
    <cellStyle name="60% - 强调文字颜色 6 2 2 2 2 2 2" xfId="6230"/>
    <cellStyle name="计算 2 6 3" xfId="6231"/>
    <cellStyle name="40% - 强调文字颜色 6 2 2 2 6 2" xfId="6232"/>
    <cellStyle name="常规 37 18" xfId="6233"/>
    <cellStyle name="常规 37 23" xfId="6234"/>
    <cellStyle name="标题 5 4 2 2" xfId="6235"/>
    <cellStyle name="40% - 强调文字颜色 6 2 2 3" xfId="6236"/>
    <cellStyle name="常规 12 45" xfId="6237"/>
    <cellStyle name="常规 12 50" xfId="6238"/>
    <cellStyle name="常规 4 3 5" xfId="6239"/>
    <cellStyle name="标题 5 4 2 2 2" xfId="6240"/>
    <cellStyle name="常规 21 2 5 2 2" xfId="6241"/>
    <cellStyle name="常规 16 2 5 2 2" xfId="6242"/>
    <cellStyle name="60% - 强调文字颜色 1 3 3 3 3" xfId="6243"/>
    <cellStyle name="常规 26 28 2 2" xfId="6244"/>
    <cellStyle name="常规 26 33 2 2" xfId="6245"/>
    <cellStyle name="常规 31 28 2 2" xfId="6246"/>
    <cellStyle name="常规 31 33 2 2" xfId="6247"/>
    <cellStyle name="常规 7 2 7 2 4" xfId="6248"/>
    <cellStyle name="40% - 强调文字颜色 6 2 2 3 2" xfId="6249"/>
    <cellStyle name="常规 12 45 2" xfId="6250"/>
    <cellStyle name="常规 12 50 2" xfId="6251"/>
    <cellStyle name="常规 4 3 5 2" xfId="6252"/>
    <cellStyle name="40% - 强调文字颜色 6 2 2 3 2 2" xfId="6253"/>
    <cellStyle name="常规 12 45 2 2" xfId="6254"/>
    <cellStyle name="常规 12 50 2 2" xfId="6255"/>
    <cellStyle name="常规 4 3 5 2 2" xfId="6256"/>
    <cellStyle name="常规 5 8" xfId="6257"/>
    <cellStyle name="常规 203" xfId="6258"/>
    <cellStyle name="常规 153" xfId="6259"/>
    <cellStyle name="常规 148" xfId="6260"/>
    <cellStyle name="标题 4 3 2 3 2" xfId="6261"/>
    <cellStyle name="40% - 强调文字颜色 6 2 2 4" xfId="6262"/>
    <cellStyle name="常规 12 46" xfId="6263"/>
    <cellStyle name="常规 12 51" xfId="6264"/>
    <cellStyle name="常规 4 3 6" xfId="6265"/>
    <cellStyle name="强调文字颜色 1 2 5 2 2" xfId="6266"/>
    <cellStyle name="常规 5 8 2" xfId="6267"/>
    <cellStyle name="常规 23 42" xfId="6268"/>
    <cellStyle name="常规 23 37" xfId="6269"/>
    <cellStyle name="标题 4 3 2 3 2 2" xfId="6270"/>
    <cellStyle name="常规 25 14 3" xfId="6271"/>
    <cellStyle name="常规 30 14 3" xfId="6272"/>
    <cellStyle name="40% - 强调文字颜色 6 2 2 4 2" xfId="6273"/>
    <cellStyle name="常规 12 46 2" xfId="6274"/>
    <cellStyle name="常规 12 51 2" xfId="6275"/>
    <cellStyle name="常规 4 3 6 2" xfId="6276"/>
    <cellStyle name="强调文字颜色 1 2 5 2 2 2" xfId="6277"/>
    <cellStyle name="60% - 强调文字颜色 1 3 3 4 3" xfId="6278"/>
    <cellStyle name="强调文字颜色 2 3 5 2 2" xfId="6279"/>
    <cellStyle name="40% - 强调文字颜色 6 2 2 4 2 2" xfId="6280"/>
    <cellStyle name="常规 12 46 2 2" xfId="6281"/>
    <cellStyle name="常规 12 51 2 2" xfId="6282"/>
    <cellStyle name="常规 36 10 3" xfId="6283"/>
    <cellStyle name="常规 5 9" xfId="6284"/>
    <cellStyle name="常规 204" xfId="6285"/>
    <cellStyle name="常规 154" xfId="6286"/>
    <cellStyle name="常规 149" xfId="6287"/>
    <cellStyle name="标题 4 3 2 3 3" xfId="6288"/>
    <cellStyle name="40% - 强调文字颜色 6 2 2 5" xfId="6289"/>
    <cellStyle name="常规 8 15 2 2" xfId="6290"/>
    <cellStyle name="常规 8 20 2 2" xfId="6291"/>
    <cellStyle name="常规 12 47" xfId="6292"/>
    <cellStyle name="常规 12 52" xfId="6293"/>
    <cellStyle name="常规 4 3 7" xfId="6294"/>
    <cellStyle name="强调文字颜色 1 2 5 2 3" xfId="6295"/>
    <cellStyle name="40% - 强调文字颜色 6 2 2 5 2" xfId="6296"/>
    <cellStyle name="常规 8 15 2 2 2" xfId="6297"/>
    <cellStyle name="常规 8 20 2 2 2" xfId="6298"/>
    <cellStyle name="常规 12 47 2" xfId="6299"/>
    <cellStyle name="常规 12 52 2" xfId="6300"/>
    <cellStyle name="常规 4 3 7 2" xfId="6301"/>
    <cellStyle name="强调文字颜色 1 2 5 2 3 2" xfId="6302"/>
    <cellStyle name="40% - 强调文字颜色 6 2 2 5 2 2" xfId="6303"/>
    <cellStyle name="常规 12 47 2 2" xfId="6304"/>
    <cellStyle name="常规 12 52 2 2" xfId="6305"/>
    <cellStyle name="常规 12 47 3" xfId="6306"/>
    <cellStyle name="常规 12 52 3" xfId="6307"/>
    <cellStyle name="40% - 强调文字颜色 6 2 2 5 3" xfId="6308"/>
    <cellStyle name="常规 7 66 2" xfId="6309"/>
    <cellStyle name="常规 7 71 2" xfId="6310"/>
    <cellStyle name="标题 5 2 2 3 2 2" xfId="6311"/>
    <cellStyle name="强调文字颜色 2 3 5 4" xfId="6312"/>
    <cellStyle name="40% - 强调文字颜色 6 2 2 6" xfId="6313"/>
    <cellStyle name="常规 8 15 2 3" xfId="6314"/>
    <cellStyle name="常规 8 20 2 3" xfId="6315"/>
    <cellStyle name="常规 12 48" xfId="6316"/>
    <cellStyle name="常规 12 53" xfId="6317"/>
    <cellStyle name="常规 4 3 8" xfId="6318"/>
    <cellStyle name="强调文字颜色 1 2 5 2 4" xfId="6319"/>
    <cellStyle name="标题 5 2 2 3 2 2 2" xfId="6320"/>
    <cellStyle name="强调文字颜色 2 3 5 4 2" xfId="6321"/>
    <cellStyle name="常规 12 48 2" xfId="6322"/>
    <cellStyle name="常规 12 53 2" xfId="6323"/>
    <cellStyle name="40% - 强调文字颜色 6 2 2 6 2" xfId="6324"/>
    <cellStyle name="常规 8 15 2 3 2" xfId="6325"/>
    <cellStyle name="常规 8 20 2 3 2" xfId="6326"/>
    <cellStyle name="汇总 3 2 5 2 3 2" xfId="6327"/>
    <cellStyle name="常规 32 3 5 2" xfId="6328"/>
    <cellStyle name="常规 27 3 5 2" xfId="6329"/>
    <cellStyle name="60% - 强调文字颜色 6 2 2 2 6" xfId="6330"/>
    <cellStyle name="40% - 强调文字颜色 6 2 2 6 2 2" xfId="6331"/>
    <cellStyle name="常规 12 48 2 2" xfId="6332"/>
    <cellStyle name="常规 12 53 2 2" xfId="6333"/>
    <cellStyle name="40% - 强调文字颜色 6 2 2 7 2" xfId="6334"/>
    <cellStyle name="常规 12 49 2" xfId="6335"/>
    <cellStyle name="常规 12 54 2" xfId="6336"/>
    <cellStyle name="40% - 强调文字颜色 6 2 3" xfId="6337"/>
    <cellStyle name="适中 2 2 2 5 2 2" xfId="6338"/>
    <cellStyle name="40% - 强调文字颜色 6 2 3 2" xfId="6339"/>
    <cellStyle name="常规 4 4 4" xfId="6340"/>
    <cellStyle name="40% - 强调文字颜色 6 2 3 2 2" xfId="6341"/>
    <cellStyle name="常规 4 4 4 2" xfId="6342"/>
    <cellStyle name="好 3 3 3 2 2 2" xfId="6343"/>
    <cellStyle name="常规 30 49" xfId="6344"/>
    <cellStyle name="常规 25 49" xfId="6345"/>
    <cellStyle name="40% - 强调文字颜色 6 2 3 2 2 2" xfId="6346"/>
    <cellStyle name="常规 4 4 4 2 2" xfId="6347"/>
    <cellStyle name="常规 7 2 2 2 2 12 2 4" xfId="6348"/>
    <cellStyle name="常规 4 2 2 4 2 2" xfId="6349"/>
    <cellStyle name="差 2 2 2 4 4" xfId="6350"/>
    <cellStyle name="强调文字颜色 3 3 3 2 4" xfId="6351"/>
    <cellStyle name="40% - 强调文字颜色 6 2 3 2 2 2 2" xfId="6352"/>
    <cellStyle name="强调文字颜色 5 2 7 3" xfId="6353"/>
    <cellStyle name="40% - 强调文字颜色 6 2 3 2 3" xfId="6354"/>
    <cellStyle name="常规 4 4 4 3" xfId="6355"/>
    <cellStyle name="标题 2 2 2 4" xfId="6356"/>
    <cellStyle name="40% - 强调文字颜色 6 2 3 2 3 2" xfId="6357"/>
    <cellStyle name="常规 4 4 4 3 2" xfId="6358"/>
    <cellStyle name="标题 5 4 3 2" xfId="6359"/>
    <cellStyle name="40% - 强调文字颜色 6 2 3 3" xfId="6360"/>
    <cellStyle name="常规 4 4 5" xfId="6361"/>
    <cellStyle name="40% - 强调文字颜色 6 2 3 3 2" xfId="6362"/>
    <cellStyle name="常规 10 3 2 2 3" xfId="6363"/>
    <cellStyle name="常规 4 4 5 2" xfId="6364"/>
    <cellStyle name="40% - 强调文字颜色 6 2 3 3 2 2" xfId="6365"/>
    <cellStyle name="常规 4 4 5 2 2" xfId="6366"/>
    <cellStyle name="常规 7 2 2 2 2 13 2 4" xfId="6367"/>
    <cellStyle name="常规 21 22" xfId="6368"/>
    <cellStyle name="常规 21 17" xfId="6369"/>
    <cellStyle name="40% - 强调文字颜色 6 2 3 3 2 2 2" xfId="6370"/>
    <cellStyle name="强调文字颜色 6 2 7 3" xfId="6371"/>
    <cellStyle name="常规 6 8" xfId="6372"/>
    <cellStyle name="常规 303" xfId="6373"/>
    <cellStyle name="常规 3 34 2 2" xfId="6374"/>
    <cellStyle name="常规 3 29 2 2" xfId="6375"/>
    <cellStyle name="常规 253" xfId="6376"/>
    <cellStyle name="常规 248" xfId="6377"/>
    <cellStyle name="常规 198" xfId="6378"/>
    <cellStyle name="标题 4 3 2 4 2" xfId="6379"/>
    <cellStyle name="常规 4 2 2 6" xfId="6380"/>
    <cellStyle name="40% - 强调文字颜色 6 2 3 4" xfId="6381"/>
    <cellStyle name="常规 4 4 6" xfId="6382"/>
    <cellStyle name="强调文字颜色 1 2 5 3 2" xfId="6383"/>
    <cellStyle name="常规 4 2 2 6 2" xfId="6384"/>
    <cellStyle name="标题 4 3 2 4 2 2" xfId="6385"/>
    <cellStyle name="常规 7 20 2 18" xfId="6386"/>
    <cellStyle name="常规 7 20 2 23" xfId="6387"/>
    <cellStyle name="40% - 强调文字颜色 6 2 3 4 2" xfId="6388"/>
    <cellStyle name="常规 4 4 6 2" xfId="6389"/>
    <cellStyle name="40% - 强调文字颜色 6 2 3 4 2 2" xfId="6390"/>
    <cellStyle name="常规 7 2 2 2 2 14 2 4" xfId="6391"/>
    <cellStyle name="常规 6 9" xfId="6392"/>
    <cellStyle name="常规 304" xfId="6393"/>
    <cellStyle name="常规 3 34 2 3" xfId="6394"/>
    <cellStyle name="常规 3 29 2 3" xfId="6395"/>
    <cellStyle name="常规 254" xfId="6396"/>
    <cellStyle name="常规 249" xfId="6397"/>
    <cellStyle name="常规 199" xfId="6398"/>
    <cellStyle name="标题 4 3 2 4 3" xfId="6399"/>
    <cellStyle name="常规 4 2 2 7" xfId="6400"/>
    <cellStyle name="常规 4 4 7" xfId="6401"/>
    <cellStyle name="40% - 强调文字颜色 6 2 3 5" xfId="6402"/>
    <cellStyle name="常规 8 15 3 2" xfId="6403"/>
    <cellStyle name="常规 8 20 3 2" xfId="6404"/>
    <cellStyle name="40% - 强调文字颜色 6 2 3 5 2" xfId="6405"/>
    <cellStyle name="60% - 强调文字颜色 5 2 2 7" xfId="6406"/>
    <cellStyle name="常规 4 4 7 2" xfId="6407"/>
    <cellStyle name="40% - 强调文字颜色 6 2 3 5 2 2" xfId="6408"/>
    <cellStyle name="常规 7 2 2 2 2 15 2 4" xfId="6409"/>
    <cellStyle name="常规 7 2 2 2 2 20 2 4" xfId="6410"/>
    <cellStyle name="常规 37 19 2 2" xfId="6411"/>
    <cellStyle name="常规 37 24 2 2" xfId="6412"/>
    <cellStyle name="标题 5 2 2 3 3 2" xfId="6413"/>
    <cellStyle name="强调文字颜色 2 3 6 4" xfId="6414"/>
    <cellStyle name="40% - 强调文字颜色 6 2 3 6" xfId="6415"/>
    <cellStyle name="常规 4 4 8" xfId="6416"/>
    <cellStyle name="40% - 强调文字颜色 6 2 3 6 2" xfId="6417"/>
    <cellStyle name="40% - 强调文字颜色 6 2 4" xfId="6418"/>
    <cellStyle name="40% - 强调文字颜色 6 2 4 2" xfId="6419"/>
    <cellStyle name="常规 4 5 4" xfId="6420"/>
    <cellStyle name="40% - 强调文字颜色 6 2 4 2 2" xfId="6421"/>
    <cellStyle name="常规 4 5 4 2" xfId="6422"/>
    <cellStyle name="40% - 强调文字颜色 6 2 4 2 2 2" xfId="6423"/>
    <cellStyle name="常规 14 35" xfId="6424"/>
    <cellStyle name="常规 14 40" xfId="6425"/>
    <cellStyle name="常规 4 5 4 2 2" xfId="6426"/>
    <cellStyle name="40% - 强调文字颜色 6 2 4 3" xfId="6427"/>
    <cellStyle name="常规 4 5 5" xfId="6428"/>
    <cellStyle name="40% - 强调文字颜色 6 2 4 3 2" xfId="6429"/>
    <cellStyle name="常规 4 5 5 2" xfId="6430"/>
    <cellStyle name="40% - 强调文字颜色 6 2 5 2 2 2" xfId="6431"/>
    <cellStyle name="常规 4 6 4 2 2" xfId="6432"/>
    <cellStyle name="60% - 强调文字颜色 1 3 2 2 6" xfId="6433"/>
    <cellStyle name="40% - 强调文字颜色 6 2 5 3" xfId="6434"/>
    <cellStyle name="常规 4 6 5" xfId="6435"/>
    <cellStyle name="40% - 强调文字颜色 6 2 5 3 2" xfId="6436"/>
    <cellStyle name="常规 4 6 5 2" xfId="6437"/>
    <cellStyle name="常规 4 7 4 2" xfId="6438"/>
    <cellStyle name="40% - 强调文字颜色 6 2 6 2 2" xfId="6439"/>
    <cellStyle name="常规 8 4 36" xfId="6440"/>
    <cellStyle name="常规 8 4 41" xfId="6441"/>
    <cellStyle name="百分比 4 3" xfId="6442"/>
    <cellStyle name="常规 2 2 7" xfId="6443"/>
    <cellStyle name="常规 4 7 4 2 2" xfId="6444"/>
    <cellStyle name="40% - 强调文字颜色 6 2 6 2 2 2" xfId="6445"/>
    <cellStyle name="常规 8 4 36 2" xfId="6446"/>
    <cellStyle name="常规 8 4 41 2" xfId="6447"/>
    <cellStyle name="40% - 强调文字颜色 6 3" xfId="6448"/>
    <cellStyle name="40% - 强调文字颜色 6 3 2" xfId="6449"/>
    <cellStyle name="40% - 强调文字颜色 6 3 2 2" xfId="6450"/>
    <cellStyle name="常规 22 39" xfId="6451"/>
    <cellStyle name="常规 22 44" xfId="6452"/>
    <cellStyle name="常规 5 3 4" xfId="6453"/>
    <cellStyle name="40% - 强调文字颜色 6 3 2 2 2" xfId="6454"/>
    <cellStyle name="常规 22 39 2" xfId="6455"/>
    <cellStyle name="常规 22 44 2" xfId="6456"/>
    <cellStyle name="常规 5 3 4 2" xfId="6457"/>
    <cellStyle name="40% - 强调文字颜色 6 3 2 2 2 2" xfId="6458"/>
    <cellStyle name="常规 22 39 2 2" xfId="6459"/>
    <cellStyle name="常规 22 44 2 2" xfId="6460"/>
    <cellStyle name="常规 5 3 4 2 2" xfId="6461"/>
    <cellStyle name="40% - 强调文字颜色 6 3 2 2 2 2 2" xfId="6462"/>
    <cellStyle name="40% - 强调文字颜色 6 3 2 2 3" xfId="6463"/>
    <cellStyle name="常规 22 39 3" xfId="6464"/>
    <cellStyle name="常规 22 44 3" xfId="6465"/>
    <cellStyle name="常规 5 3 4 3" xfId="6466"/>
    <cellStyle name="标题 2 2 6" xfId="6467"/>
    <cellStyle name="强调文字颜色 4 2 3 3 4" xfId="6468"/>
    <cellStyle name="40% - 强调文字颜色 6 3 2 2 3 2" xfId="6469"/>
    <cellStyle name="标题 2 2 6 2" xfId="6470"/>
    <cellStyle name="强调文字颜色 4 2 3 3 4 2" xfId="6471"/>
    <cellStyle name="40% - 强调文字颜色 6 3 2 2 3 2 2" xfId="6472"/>
    <cellStyle name="60% - 强调文字颜色 5 2 2 2 2 2" xfId="6473"/>
    <cellStyle name="40% - 强调文字颜色 6 3 2 2 4" xfId="6474"/>
    <cellStyle name="汇总 3 7 2 2" xfId="6475"/>
    <cellStyle name="常规 14 5 2 2" xfId="6476"/>
    <cellStyle name="标题 2 3 6" xfId="6477"/>
    <cellStyle name="常规 7 20 29 2 4" xfId="6478"/>
    <cellStyle name="常规 7 20 34 2 4" xfId="6479"/>
    <cellStyle name="强调文字颜色 4 2 3 4 4" xfId="6480"/>
    <cellStyle name="40% - 强调文字颜色 6 3 2 2 4 2" xfId="6481"/>
    <cellStyle name="60% - 强调文字颜色 5 2 2 2 2 2 2" xfId="6482"/>
    <cellStyle name="常规 14 5 2 2 2" xfId="6483"/>
    <cellStyle name="标题 2 3 6 2" xfId="6484"/>
    <cellStyle name="强调文字颜色 4 2 3 4 4 2" xfId="6485"/>
    <cellStyle name="注释 2 9 3" xfId="6486"/>
    <cellStyle name="40% - 强调文字颜色 6 3 2 2 4 2 2" xfId="6487"/>
    <cellStyle name="60% - 强调文字颜色 6 2 3 2 2 2" xfId="6488"/>
    <cellStyle name="40% - 强调文字颜色 6 3 2 2 6" xfId="6489"/>
    <cellStyle name="40% - 强调文字颜色 6 3 2 2 6 2" xfId="6490"/>
    <cellStyle name="标题 5 5 2 2 2" xfId="6491"/>
    <cellStyle name="40% - 强调文字颜色 6 3 2 3 2" xfId="6492"/>
    <cellStyle name="常规 22 45 2" xfId="6493"/>
    <cellStyle name="常规 22 50 2" xfId="6494"/>
    <cellStyle name="常规 5 3 5 2" xfId="6495"/>
    <cellStyle name="40% - 强调文字颜色 6 3 2 3 2 2" xfId="6496"/>
    <cellStyle name="常规 22 45 2 2" xfId="6497"/>
    <cellStyle name="常规 22 50 2 2" xfId="6498"/>
    <cellStyle name="40% - 强调文字颜色 6 3 2 3 2 2 2" xfId="6499"/>
    <cellStyle name="标题 4 3 3 3 2" xfId="6500"/>
    <cellStyle name="常规 7 55 5" xfId="6501"/>
    <cellStyle name="常规 7 60 5" xfId="6502"/>
    <cellStyle name="40% - 强调文字颜色 6 3 2 4" xfId="6503"/>
    <cellStyle name="常规 22 46" xfId="6504"/>
    <cellStyle name="常规 22 51" xfId="6505"/>
    <cellStyle name="常规 5 3 6" xfId="6506"/>
    <cellStyle name="强调文字颜色 1 2 6 2 2" xfId="6507"/>
    <cellStyle name="标题 4 3 3 3 2 2" xfId="6508"/>
    <cellStyle name="常规 12 18" xfId="6509"/>
    <cellStyle name="常规 12 23" xfId="6510"/>
    <cellStyle name="常规 35 14 3" xfId="6511"/>
    <cellStyle name="常规 36 2 2 2 2 3" xfId="6512"/>
    <cellStyle name="常规 41 2 2 2 2 3" xfId="6513"/>
    <cellStyle name="40% - 强调文字颜色 6 3 2 4 2" xfId="6514"/>
    <cellStyle name="常规 125" xfId="6515"/>
    <cellStyle name="常规 130" xfId="6516"/>
    <cellStyle name="常规 22 46 2" xfId="6517"/>
    <cellStyle name="常规 22 51 2" xfId="6518"/>
    <cellStyle name="常规 5 3 6 2" xfId="6519"/>
    <cellStyle name="强调文字颜色 1 2 6 2 2 2" xfId="6520"/>
    <cellStyle name="40% - 强调文字颜色 6 3 2 4 2 2" xfId="6521"/>
    <cellStyle name="常规 22 46 2 2" xfId="6522"/>
    <cellStyle name="常规 22 51 2 2" xfId="6523"/>
    <cellStyle name="40% - 强调文字颜色 6 3 2 4 2 2 2" xfId="6524"/>
    <cellStyle name="标题 4 2 6" xfId="6525"/>
    <cellStyle name="常规 12 19 2" xfId="6526"/>
    <cellStyle name="常规 12 24 2" xfId="6527"/>
    <cellStyle name="40% - 强调文字颜色 6 3 2 4 3 2" xfId="6528"/>
    <cellStyle name="标题 4 3 3 3 3" xfId="6529"/>
    <cellStyle name="40% - 强调文字颜色 6 3 2 5" xfId="6530"/>
    <cellStyle name="常规 8 16 2 2" xfId="6531"/>
    <cellStyle name="常规 8 21 2 2" xfId="6532"/>
    <cellStyle name="常规 22 47" xfId="6533"/>
    <cellStyle name="常规 22 52" xfId="6534"/>
    <cellStyle name="常规 5 3 7" xfId="6535"/>
    <cellStyle name="强调文字颜色 1 2 6 2 3" xfId="6536"/>
    <cellStyle name="40% - 强调文字颜色 6 3 2 5 2" xfId="6537"/>
    <cellStyle name="常规 8 16 2 2 2" xfId="6538"/>
    <cellStyle name="常规 8 21 2 2 2" xfId="6539"/>
    <cellStyle name="常规 175" xfId="6540"/>
    <cellStyle name="常规 180" xfId="6541"/>
    <cellStyle name="常规 22 47 2" xfId="6542"/>
    <cellStyle name="常规 22 52 2" xfId="6543"/>
    <cellStyle name="常规 225" xfId="6544"/>
    <cellStyle name="常规 230" xfId="6545"/>
    <cellStyle name="强调文字颜色 1 2 6 2 3 2" xfId="6546"/>
    <cellStyle name="常规 30 41 3" xfId="6547"/>
    <cellStyle name="常规 30 36 3" xfId="6548"/>
    <cellStyle name="常规 25 41 3" xfId="6549"/>
    <cellStyle name="常规 25 36 3" xfId="6550"/>
    <cellStyle name="40% - 强调文字颜色 6 3 2 5 2 2" xfId="6551"/>
    <cellStyle name="常规 22 47 2 2" xfId="6552"/>
    <cellStyle name="常规 22 52 2 2" xfId="6553"/>
    <cellStyle name="40% - 强调文字颜色 6 3 2 5 3" xfId="6554"/>
    <cellStyle name="常规 176" xfId="6555"/>
    <cellStyle name="常规 181" xfId="6556"/>
    <cellStyle name="常规 22 47 3" xfId="6557"/>
    <cellStyle name="常规 22 52 3" xfId="6558"/>
    <cellStyle name="常规 226" xfId="6559"/>
    <cellStyle name="常规 231" xfId="6560"/>
    <cellStyle name="标题 5 2 6" xfId="6561"/>
    <cellStyle name="强调文字颜色 3 3 2 2 3 2 4" xfId="6562"/>
    <cellStyle name="常规 30 42 3" xfId="6563"/>
    <cellStyle name="常规 30 37 3" xfId="6564"/>
    <cellStyle name="常规 25 42 3" xfId="6565"/>
    <cellStyle name="常规 25 37 3" xfId="6566"/>
    <cellStyle name="40% - 强调文字颜色 6 3 2 5 3 2" xfId="6567"/>
    <cellStyle name="标题 5 2 2 4 2 2" xfId="6568"/>
    <cellStyle name="输入 3 2 2 4 5" xfId="6569"/>
    <cellStyle name="40% - 强调文字颜色 6 3 2 6" xfId="6570"/>
    <cellStyle name="常规 8 16 2 3" xfId="6571"/>
    <cellStyle name="常规 8 21 2 3" xfId="6572"/>
    <cellStyle name="常规 22 48" xfId="6573"/>
    <cellStyle name="常规 22 53" xfId="6574"/>
    <cellStyle name="常规 5 3 8" xfId="6575"/>
    <cellStyle name="强调文字颜色 1 2 6 2 4" xfId="6576"/>
    <cellStyle name="标题 5 2 2 4 2 2 2" xfId="6577"/>
    <cellStyle name="常规 22 48 2" xfId="6578"/>
    <cellStyle name="常规 22 53 2" xfId="6579"/>
    <cellStyle name="常规 275" xfId="6580"/>
    <cellStyle name="常规 280" xfId="6581"/>
    <cellStyle name="常规 325" xfId="6582"/>
    <cellStyle name="常规 330" xfId="6583"/>
    <cellStyle name="40% - 强调文字颜色 6 3 2 6 2" xfId="6584"/>
    <cellStyle name="常规 8 16 2 3 2" xfId="6585"/>
    <cellStyle name="常规 8 21 2 3 2" xfId="6586"/>
    <cellStyle name="40% - 强调文字颜色 6 3 2 6 2 2" xfId="6587"/>
    <cellStyle name="常规 22 48 2 2" xfId="6588"/>
    <cellStyle name="常规 22 53 2 2" xfId="6589"/>
    <cellStyle name="常规 22 49 2" xfId="6590"/>
    <cellStyle name="常规 22 54 2" xfId="6591"/>
    <cellStyle name="常规 375" xfId="6592"/>
    <cellStyle name="常规 380" xfId="6593"/>
    <cellStyle name="常规 425" xfId="6594"/>
    <cellStyle name="常规 430" xfId="6595"/>
    <cellStyle name="40% - 强调文字颜色 6 3 2 7 2" xfId="6596"/>
    <cellStyle name="常规 7 2 2 2 2 6 2 4" xfId="6597"/>
    <cellStyle name="40% - 强调文字颜色 6 3 3" xfId="6598"/>
    <cellStyle name="适中 2 2 2 5 3 2" xfId="6599"/>
    <cellStyle name="40% - 强调文字颜色 6 3 3 2" xfId="6600"/>
    <cellStyle name="常规 5 4 4" xfId="6601"/>
    <cellStyle name="40% - 强调文字颜色 6 3 3 2 2" xfId="6602"/>
    <cellStyle name="常规 5 4 4 2" xfId="6603"/>
    <cellStyle name="40% - 强调文字颜色 6 3 3 2 2 2" xfId="6604"/>
    <cellStyle name="常规 5 4 4 2 2" xfId="6605"/>
    <cellStyle name="常规 4 3 2 4 2 2" xfId="6606"/>
    <cellStyle name="差 3 2 2 4 4" xfId="6607"/>
    <cellStyle name="强调文字颜色 4 3 3 2 4" xfId="6608"/>
    <cellStyle name="强调文字颜色 5 3" xfId="6609"/>
    <cellStyle name="40% - 强调文字颜色 6 3 3 2 2 2 2" xfId="6610"/>
    <cellStyle name="警告文本 2 2 4" xfId="6611"/>
    <cellStyle name="40% - 强调文字颜色 6 3 3 2 3" xfId="6612"/>
    <cellStyle name="常规 5 4 4 3" xfId="6613"/>
    <cellStyle name="40% - 强调文字颜色 6 3 3 2 3 2" xfId="6614"/>
    <cellStyle name="标题 5 5 3 2" xfId="6615"/>
    <cellStyle name="40% - 强调文字颜色 6 3 3 3" xfId="6616"/>
    <cellStyle name="常规 5 4 5" xfId="6617"/>
    <cellStyle name="40% - 强调文字颜色 6 3 3 3 2" xfId="6618"/>
    <cellStyle name="常规 5 4 5 2" xfId="6619"/>
    <cellStyle name="40% - 强调文字颜色 6 3 3 3 2 2" xfId="6620"/>
    <cellStyle name="40% - 强调文字颜色 6 3 3 3 2 2 2" xfId="6621"/>
    <cellStyle name="40% - 强调文字颜色 6 3 3 3 3 2" xfId="6622"/>
    <cellStyle name="常规 4 3 2 6" xfId="6623"/>
    <cellStyle name="标题 4 3 3 4 2" xfId="6624"/>
    <cellStyle name="常规 7 56 5" xfId="6625"/>
    <cellStyle name="常规 7 61 5" xfId="6626"/>
    <cellStyle name="40% - 强调文字颜色 6 3 3 4" xfId="6627"/>
    <cellStyle name="常规 5 4 6" xfId="6628"/>
    <cellStyle name="强调文字颜色 1 2 6 3 2" xfId="6629"/>
    <cellStyle name="标题 4 3 3 4 2 2" xfId="6630"/>
    <cellStyle name="常规 22 18" xfId="6631"/>
    <cellStyle name="常规 22 23" xfId="6632"/>
    <cellStyle name="常规 4 3 2 6 2" xfId="6633"/>
    <cellStyle name="40% - 强调文字颜色 6 3 3 4 2" xfId="6634"/>
    <cellStyle name="常规 5 4 6 2" xfId="6635"/>
    <cellStyle name="40% - 强调文字颜色 6 3 3 4 2 2" xfId="6636"/>
    <cellStyle name="40% - 强调文字颜色 6 3 3 4 2 2 2" xfId="6637"/>
    <cellStyle name="常规 21 19" xfId="6638"/>
    <cellStyle name="常规 21 24" xfId="6639"/>
    <cellStyle name="40% - 强调文字颜色 6 3 3 4 3" xfId="6640"/>
    <cellStyle name="40% - 强调文字颜色 6 3 3 4 3 2" xfId="6641"/>
    <cellStyle name="标题 4 3 3 4 3" xfId="6642"/>
    <cellStyle name="常规 4 3 2 7" xfId="6643"/>
    <cellStyle name="常规 5 4 7" xfId="6644"/>
    <cellStyle name="40% - 强调文字颜色 6 3 3 5" xfId="6645"/>
    <cellStyle name="常规 8 16 3 2" xfId="6646"/>
    <cellStyle name="常规 8 21 3 2" xfId="6647"/>
    <cellStyle name="60% - 强调文字颜色 6 2 2 7" xfId="6648"/>
    <cellStyle name="40% - 强调文字颜色 6 3 3 5 2" xfId="6649"/>
    <cellStyle name="40% - 强调文字颜色 6 3 3 5 2 2" xfId="6650"/>
    <cellStyle name="标题 5 2 2 4 3 2" xfId="6651"/>
    <cellStyle name="常规 37 25 2 2" xfId="6652"/>
    <cellStyle name="常规 37 30 2 2" xfId="6653"/>
    <cellStyle name="40% - 强调文字颜色 6 3 3 6" xfId="6654"/>
    <cellStyle name="常规 5 4 8" xfId="6655"/>
    <cellStyle name="40% - 强调文字颜色 6 3 4" xfId="6656"/>
    <cellStyle name="40% - 强调文字颜色 6 3 4 2" xfId="6657"/>
    <cellStyle name="常规 5 5 4" xfId="6658"/>
    <cellStyle name="40% - 强调文字颜色 6 3 4 2 2" xfId="6659"/>
    <cellStyle name="常规 5 5 4 2" xfId="6660"/>
    <cellStyle name="40% - 强调文字颜色 6 3 4 2 2 2" xfId="6661"/>
    <cellStyle name="40% - 强调文字颜色 6 3 4 3" xfId="6662"/>
    <cellStyle name="常规 5 5 5" xfId="6663"/>
    <cellStyle name="40% - 强调文字颜色 6 3 4 3 2" xfId="6664"/>
    <cellStyle name="40% - 强调文字颜色 6 3 6" xfId="6665"/>
    <cellStyle name="40% - 强调文字颜色 6 3 6 2" xfId="6666"/>
    <cellStyle name="标题 1 3 3 4" xfId="6667"/>
    <cellStyle name="40% - 强调文字颜色 6 3 6 2 2" xfId="6668"/>
    <cellStyle name="60% - 强调文字颜色 4 2 2" xfId="6669"/>
    <cellStyle name="常规 7 2 25 5" xfId="6670"/>
    <cellStyle name="常规 7 2 30 5" xfId="6671"/>
    <cellStyle name="适中 2 6 2 2 2" xfId="6672"/>
    <cellStyle name="40% - 强调文字颜色 6 4" xfId="6673"/>
    <cellStyle name="60% - 强调文字颜色 4 2 3" xfId="6674"/>
    <cellStyle name="40% - 强调文字颜色 6 5" xfId="6675"/>
    <cellStyle name="常规 12 10 2" xfId="6676"/>
    <cellStyle name="60% - 强调文字颜色 4 2 3 2" xfId="6677"/>
    <cellStyle name="40% - 强调文字颜色 6 5 2" xfId="6678"/>
    <cellStyle name="常规 12 10 2 2" xfId="6679"/>
    <cellStyle name="60% - 强调文字颜色 2 3 3 2" xfId="6680"/>
    <cellStyle name="60% - 强调文字颜色 4 2 4" xfId="6681"/>
    <cellStyle name="常规 7 2 4 8 4 2" xfId="6682"/>
    <cellStyle name="40% - 强调文字颜色 6 6" xfId="6683"/>
    <cellStyle name="常规 12 10 3" xfId="6684"/>
    <cellStyle name="常规 7 19 2" xfId="6685"/>
    <cellStyle name="常规 7 24 2" xfId="6686"/>
    <cellStyle name="60% - 强调文字颜色 4 2 4 2" xfId="6687"/>
    <cellStyle name="60% - 强调文字颜色 2 3 3 2 2" xfId="6688"/>
    <cellStyle name="40% - 强调文字颜色 6 6 2" xfId="6689"/>
    <cellStyle name="常规 7 19 2 2" xfId="6690"/>
    <cellStyle name="常规 7 24 2 2" xfId="6691"/>
    <cellStyle name="60% - 强调文字颜色 1 2 2 2" xfId="6692"/>
    <cellStyle name="强调文字颜色 2 2 3 5 3" xfId="6693"/>
    <cellStyle name="60% - 强调文字颜色 1 2 2 2 2" xfId="6694"/>
    <cellStyle name="强调文字颜色 2 2 3 5 3 2" xfId="6695"/>
    <cellStyle name="常规 30 32" xfId="6696"/>
    <cellStyle name="常规 30 27" xfId="6697"/>
    <cellStyle name="常规 25 32" xfId="6698"/>
    <cellStyle name="常规 25 27" xfId="6699"/>
    <cellStyle name="标题 1 2 3 4 3" xfId="6700"/>
    <cellStyle name="强调文字颜色 6 3 2 8" xfId="6701"/>
    <cellStyle name="60% - 强调文字颜色 1 2 2 2 2 2" xfId="6702"/>
    <cellStyle name="常规 30 32 2" xfId="6703"/>
    <cellStyle name="常规 30 27 2" xfId="6704"/>
    <cellStyle name="常规 25 32 2" xfId="6705"/>
    <cellStyle name="常规 25 27 2" xfId="6706"/>
    <cellStyle name="标题 1 2 3 4 3 2" xfId="6707"/>
    <cellStyle name="常规 7 2 4 2 37 2 3" xfId="6708"/>
    <cellStyle name="常规 7 2 4 2 42 2 3" xfId="6709"/>
    <cellStyle name="强调文字颜色 6 3 2 8 2" xfId="6710"/>
    <cellStyle name="60% - 强调文字颜色 1 2 2 2 2 2 2" xfId="6711"/>
    <cellStyle name="输入 2 2 5 2 3" xfId="6712"/>
    <cellStyle name="常规 14 6 2 2 2" xfId="6713"/>
    <cellStyle name="标题 3 3 6 2" xfId="6714"/>
    <cellStyle name="60% - 强调文字颜色 1 2 2 2 2 3" xfId="6715"/>
    <cellStyle name="60% - 强调文字颜色 1 2 2 2 3" xfId="6716"/>
    <cellStyle name="60% - 强调文字颜色 1 2 2 2 3 2" xfId="6717"/>
    <cellStyle name="60% - 强调文字颜色 1 2 2 2 3 2 2" xfId="6718"/>
    <cellStyle name="计算 3 2 3 2 2 2" xfId="6719"/>
    <cellStyle name="常规 14 6 2 3 2" xfId="6720"/>
    <cellStyle name="常规 37 4 2 2" xfId="6721"/>
    <cellStyle name="标题 3 3 7 2" xfId="6722"/>
    <cellStyle name="计算 2 2 2 2 2 4" xfId="6723"/>
    <cellStyle name="60% - 强调文字颜色 1 2 2 2 3 3" xfId="6724"/>
    <cellStyle name="标题 1 3 4 3 2" xfId="6725"/>
    <cellStyle name="强调文字颜色 4 2 2 4 2 3 2" xfId="6726"/>
    <cellStyle name="60% - 强调文字颜色 1 2 2 2 4" xfId="6727"/>
    <cellStyle name="60% - 强调文字颜色 1 2 2 2 4 2" xfId="6728"/>
    <cellStyle name="60% - 强调文字颜色 1 2 2 2 4 2 2" xfId="6729"/>
    <cellStyle name="60% - 强调文字颜色 1 2 2 2 4 3" xfId="6730"/>
    <cellStyle name="常规 7 2 2 31 2 2" xfId="6731"/>
    <cellStyle name="常规 7 2 2 26 2 2" xfId="6732"/>
    <cellStyle name="常规 32 2 3 3 2" xfId="6733"/>
    <cellStyle name="常规 27 2 3 3 2" xfId="6734"/>
    <cellStyle name="60% - 强调文字颜色 1 2 2 5" xfId="6735"/>
    <cellStyle name="注释 2 3 2 2 2 2" xfId="6736"/>
    <cellStyle name="60% - 强调文字颜色 1 2 2 5 2" xfId="6737"/>
    <cellStyle name="注释 2 3 2 2 2 2 2" xfId="6738"/>
    <cellStyle name="60% - 强调文字颜色 1 2 2 5 2 2" xfId="6739"/>
    <cellStyle name="60% - 强调文字颜色 1 2 2 5 3" xfId="6740"/>
    <cellStyle name="强调文字颜色 2 2 4 3 2" xfId="6741"/>
    <cellStyle name="60% - 强调文字颜色 1 2 2 6" xfId="6742"/>
    <cellStyle name="注释 2 3 2 2 2 3" xfId="6743"/>
    <cellStyle name="60% - 强调文字颜色 1 2 2 6 2" xfId="6744"/>
    <cellStyle name="注释 2 3 2 2 2 3 2" xfId="6745"/>
    <cellStyle name="60% - 强调文字颜色 1 2 2 7" xfId="6746"/>
    <cellStyle name="常规 4 7 2 4 2 2" xfId="6747"/>
    <cellStyle name="注释 2 3 2 2 2 4" xfId="6748"/>
    <cellStyle name="常规 23 5 5" xfId="6749"/>
    <cellStyle name="标题 3 2 3 4 2 2" xfId="6750"/>
    <cellStyle name="常规 7 2 28 4 2 2" xfId="6751"/>
    <cellStyle name="常规 7 2 33 4 2 2" xfId="6752"/>
    <cellStyle name="60% - 强调文字颜色 1 2 3" xfId="6753"/>
    <cellStyle name="60% - 强调文字颜色 1 2 3 2" xfId="6754"/>
    <cellStyle name="60% - 强调文字颜色 1 2 3 2 2" xfId="6755"/>
    <cellStyle name="60% - 强调文字颜色 1 2 3 2 3" xfId="6756"/>
    <cellStyle name="60% - 强调文字颜色 1 2 3 3" xfId="6757"/>
    <cellStyle name="60% - 强调文字颜色 1 2 3 4" xfId="6758"/>
    <cellStyle name="60% - 强调文字颜色 1 2 3 5" xfId="6759"/>
    <cellStyle name="注释 2 3 2 2 3 2" xfId="6760"/>
    <cellStyle name="60% - 强调文字颜色 1 2 3 5 2" xfId="6761"/>
    <cellStyle name="60% - 强调文字颜色 1 2 3 6" xfId="6762"/>
    <cellStyle name="60% - 强调文字颜色 1 2 4" xfId="6763"/>
    <cellStyle name="常规 7 2 4 5 4 2" xfId="6764"/>
    <cellStyle name="强调文字颜色 2 3 2 4 2 2" xfId="6765"/>
    <cellStyle name="60% - 强调文字颜色 1 2 4 2" xfId="6766"/>
    <cellStyle name="强调文字颜色 2 3 2 4 2 2 2" xfId="6767"/>
    <cellStyle name="60% - 强调文字颜色 1 2 4 3" xfId="6768"/>
    <cellStyle name="60% - 强调文字颜色 1 2 5" xfId="6769"/>
    <cellStyle name="警告文本 2 3 7 2" xfId="6770"/>
    <cellStyle name="强调文字颜色 2 3 2 4 2 3" xfId="6771"/>
    <cellStyle name="60% - 强调文字颜色 1 2 5 2" xfId="6772"/>
    <cellStyle name="强调文字颜色 2 3 2 4 2 3 2" xfId="6773"/>
    <cellStyle name="60% - 强调文字颜色 1 2 5 2 2" xfId="6774"/>
    <cellStyle name="标题 3 2 2 2 6" xfId="6775"/>
    <cellStyle name="标题 2 2 3 2 2 2 2" xfId="6776"/>
    <cellStyle name="60% - 强调文字颜色 1 2 6 2 2" xfId="6777"/>
    <cellStyle name="标题 2 2 3 2 3" xfId="6778"/>
    <cellStyle name="60% - 强调文字颜色 1 2 7" xfId="6779"/>
    <cellStyle name="标题 2 2 3 2 3 2" xfId="6780"/>
    <cellStyle name="60% - 强调文字颜色 1 2 7 2" xfId="6781"/>
    <cellStyle name="60% - 强调文字颜色 1 2 8" xfId="6782"/>
    <cellStyle name="60% - 强调文字颜色 1 3" xfId="6783"/>
    <cellStyle name="60% - 强调文字颜色 1 3 2" xfId="6784"/>
    <cellStyle name="60% - 强调文字颜色 1 3 2 2" xfId="6785"/>
    <cellStyle name="60% - 强调文字颜色 1 3 2 2 2" xfId="6786"/>
    <cellStyle name="常规 7 2 14 5" xfId="6787"/>
    <cellStyle name="标题 2 2 3 4 3" xfId="6788"/>
    <cellStyle name="60% - 强调文字颜色 1 3 2 2 2 2" xfId="6789"/>
    <cellStyle name="标题 2 2 3 4 3 2" xfId="6790"/>
    <cellStyle name="60% - 强调文字颜色 1 3 2 2 2 2 2" xfId="6791"/>
    <cellStyle name="60% - 强调文字颜色 1 3 2 2 2 3" xfId="6792"/>
    <cellStyle name="60% - 强调文字颜色 1 3 2 2 3" xfId="6793"/>
    <cellStyle name="60% - 强调文字颜色 1 3 2 2 3 2" xfId="6794"/>
    <cellStyle name="60% - 强调文字颜色 1 3 2 2 3 2 2" xfId="6795"/>
    <cellStyle name="60% - 强调文字颜色 1 3 2 2 4" xfId="6796"/>
    <cellStyle name="60% - 强调文字颜色 1 3 2 2 4 2" xfId="6797"/>
    <cellStyle name="60% - 强调文字颜色 1 3 2 2 4 2 2" xfId="6798"/>
    <cellStyle name="常规 8 2 56" xfId="6799"/>
    <cellStyle name="常规 8 2 61" xfId="6800"/>
    <cellStyle name="常规 11 2 3 4" xfId="6801"/>
    <cellStyle name="60% - 强调文字颜色 1 3 2 4 2 2" xfId="6802"/>
    <cellStyle name="60% - 强调文字颜色 1 3 2 5" xfId="6803"/>
    <cellStyle name="注释 2 3 2 3 2 2" xfId="6804"/>
    <cellStyle name="60% - 强调文字颜色 1 3 2 5 2 2" xfId="6805"/>
    <cellStyle name="注释 3 22 2 3 2" xfId="6806"/>
    <cellStyle name="注释 3 17 2 3 2" xfId="6807"/>
    <cellStyle name="60% - 强调文字颜色 1 3 2 6" xfId="6808"/>
    <cellStyle name="注释 2 3 2 3 2 3" xfId="6809"/>
    <cellStyle name="常规 8 11 4 2 2" xfId="6810"/>
    <cellStyle name="60% - 强调文字颜色 1 3 2 7" xfId="6811"/>
    <cellStyle name="常规 4 7 2 5 2 2" xfId="6812"/>
    <cellStyle name="千位分隔[0] 2 2 2 2 2 2" xfId="6813"/>
    <cellStyle name="注释 2 3 2 3 2 4" xfId="6814"/>
    <cellStyle name="60% - 强调文字颜色 1 3 3" xfId="6815"/>
    <cellStyle name="60% - 强调文字颜色 1 3 3 2" xfId="6816"/>
    <cellStyle name="60% - 强调文字颜色 1 3 3 2 2" xfId="6817"/>
    <cellStyle name="常规 7 2 59 5" xfId="6818"/>
    <cellStyle name="标题 2 3 3 4 3" xfId="6819"/>
    <cellStyle name="60% - 强调文字颜色 1 3 3 2 2 2" xfId="6820"/>
    <cellStyle name="常规 12 2 3 4" xfId="6821"/>
    <cellStyle name="60% - 强调文字颜色 1 3 3 4 2 2" xfId="6822"/>
    <cellStyle name="好 4 2 2 3 4" xfId="6823"/>
    <cellStyle name="60% - 强调文字颜色 1 3 4" xfId="6824"/>
    <cellStyle name="常规 7 2 4 6 2 2 2" xfId="6825"/>
    <cellStyle name="强调文字颜色 2 3 2 4 3 2" xfId="6826"/>
    <cellStyle name="60% - 强调文字颜色 1 3 4 2" xfId="6827"/>
    <cellStyle name="60% - 强调文字颜色 1 3 4 2 2" xfId="6828"/>
    <cellStyle name="60% - 强调文字颜色 1 3 5" xfId="6829"/>
    <cellStyle name="标题 2 2 2 7" xfId="6830"/>
    <cellStyle name="60% - 强调文字颜色 1 3 5 2" xfId="6831"/>
    <cellStyle name="标题 2 2 2 7 2" xfId="6832"/>
    <cellStyle name="60% - 强调文字颜色 1 3 5 2 2" xfId="6833"/>
    <cellStyle name="标题 2 2 3 3 2 2" xfId="6834"/>
    <cellStyle name="60% - 强调文字颜色 1 3 6 2" xfId="6835"/>
    <cellStyle name="标题 3 3 2 2 6" xfId="6836"/>
    <cellStyle name="标题 2 2 3 3 2 2 2" xfId="6837"/>
    <cellStyle name="常规 7 2 2 2 2 5 3" xfId="6838"/>
    <cellStyle name="60% - 强调文字颜色 1 3 6 2 2" xfId="6839"/>
    <cellStyle name="标题 2 2 3 3 3" xfId="6840"/>
    <cellStyle name="60% - 强调文字颜色 1 3 7" xfId="6841"/>
    <cellStyle name="标题 2 2 3 3 3 2" xfId="6842"/>
    <cellStyle name="60% - 强调文字颜色 1 3 7 2" xfId="6843"/>
    <cellStyle name="60% - 强调文字颜色 1 3 8" xfId="6844"/>
    <cellStyle name="60% - 强调文字颜色 1 4" xfId="6845"/>
    <cellStyle name="60% - 强调文字颜色 2 2" xfId="6846"/>
    <cellStyle name="60% - 强调文字颜色 2 2 2 2 2" xfId="6847"/>
    <cellStyle name="强调文字颜色 2 3 3 5 3 2" xfId="6848"/>
    <cellStyle name="标题 2 3 6 3" xfId="6849"/>
    <cellStyle name="注释 2 9 4" xfId="6850"/>
    <cellStyle name="60% - 强调文字颜色 2 2 2 2 2 2" xfId="6851"/>
    <cellStyle name="标题 2 3 6 3 2" xfId="6852"/>
    <cellStyle name="注释 2 9 4 2" xfId="6853"/>
    <cellStyle name="60% - 强调文字颜色 2 2 2 2 2 2 2" xfId="6854"/>
    <cellStyle name="60% - 强调文字颜色 2 2 2 2 2 3" xfId="6855"/>
    <cellStyle name="60% - 强调文字颜色 2 2 2 2 3" xfId="6856"/>
    <cellStyle name="60% - 强调文字颜色 2 2 2 2 3 2" xfId="6857"/>
    <cellStyle name="60% - 强调文字颜色 2 2 2 2 3 2 2" xfId="6858"/>
    <cellStyle name="标题 2 3 4 3 2" xfId="6859"/>
    <cellStyle name="强调文字颜色 4 2 3 4 2 3 2" xfId="6860"/>
    <cellStyle name="注释 2 7 4 2" xfId="6861"/>
    <cellStyle name="60% - 强调文字颜色 2 2 2 2 4" xfId="6862"/>
    <cellStyle name="60% - 强调文字颜色 2 2 2 2 4 2" xfId="6863"/>
    <cellStyle name="适中 3 2 2 5" xfId="6864"/>
    <cellStyle name="60% - 强调文字颜色 2 2 2 2 4 2 2" xfId="6865"/>
    <cellStyle name="适中 3 2 2 5 2" xfId="6866"/>
    <cellStyle name="60% - 强调文字颜色 2 2 2 2 5" xfId="6867"/>
    <cellStyle name="60% - 强调文字颜色 2 2 2 2 5 2" xfId="6868"/>
    <cellStyle name="适中 3 2 3 5" xfId="6869"/>
    <cellStyle name="60% - 强调文字颜色 2 2 2 2 6" xfId="6870"/>
    <cellStyle name="常规 10 17 2" xfId="6871"/>
    <cellStyle name="常规 10 22 2" xfId="6872"/>
    <cellStyle name="60% - 强调文字颜色 2 2 2 3" xfId="6873"/>
    <cellStyle name="强调文字颜色 2 3 3 5 4" xfId="6874"/>
    <cellStyle name="60% - 强调文字颜色 2 2 2 3 2" xfId="6875"/>
    <cellStyle name="60% - 强调文字颜色 2 2 2 3 2 2" xfId="6876"/>
    <cellStyle name="60% - 强调文字颜色 2 2 2 4" xfId="6877"/>
    <cellStyle name="60% - 强调文字颜色 2 2 2 4 2" xfId="6878"/>
    <cellStyle name="60% - 强调文字颜色 2 2 2 4 2 2" xfId="6879"/>
    <cellStyle name="60% - 强调文字颜色 2 2 2 4 3" xfId="6880"/>
    <cellStyle name="强调文字颜色 3 2 4 2 2" xfId="6881"/>
    <cellStyle name="常规 13 33 2" xfId="6882"/>
    <cellStyle name="常规 13 28 2" xfId="6883"/>
    <cellStyle name="60% - 强调文字颜色 2 2 2 5" xfId="6884"/>
    <cellStyle name="注释 2 3 3 2 2 2" xfId="6885"/>
    <cellStyle name="常规 13 33 2 2" xfId="6886"/>
    <cellStyle name="常规 13 28 2 2" xfId="6887"/>
    <cellStyle name="60% - 强调文字颜色 2 2 2 5 2" xfId="6888"/>
    <cellStyle name="常规 13 33 2 2 2" xfId="6889"/>
    <cellStyle name="常规 13 28 2 2 2" xfId="6890"/>
    <cellStyle name="60% - 强调文字颜色 2 2 2 5 2 2" xfId="6891"/>
    <cellStyle name="常规 8 52 2" xfId="6892"/>
    <cellStyle name="常规 8 47 2" xfId="6893"/>
    <cellStyle name="常规 13 33 3" xfId="6894"/>
    <cellStyle name="常规 13 28 3" xfId="6895"/>
    <cellStyle name="60% - 强调文字颜色 2 2 2 6" xfId="6896"/>
    <cellStyle name="常规 8 52 2 2" xfId="6897"/>
    <cellStyle name="常规 8 47 2 2" xfId="6898"/>
    <cellStyle name="常规 13 33 3 2" xfId="6899"/>
    <cellStyle name="常规 13 28 3 2" xfId="6900"/>
    <cellStyle name="60% - 强调文字颜色 2 2 2 6 2" xfId="6901"/>
    <cellStyle name="常规 8 52 3" xfId="6902"/>
    <cellStyle name="常规 8 47 3" xfId="6903"/>
    <cellStyle name="注释 3 3 4 2 2 2" xfId="6904"/>
    <cellStyle name="常规 13 33 4" xfId="6905"/>
    <cellStyle name="常规 13 28 4" xfId="6906"/>
    <cellStyle name="常规 8 4 2 37 2" xfId="6907"/>
    <cellStyle name="常规 8 4 2 42 2" xfId="6908"/>
    <cellStyle name="常规 4 7 3 4 2 2" xfId="6909"/>
    <cellStyle name="60% - 强调文字颜色 2 2 2 7" xfId="6910"/>
    <cellStyle name="强调文字颜色 1 2 2 3 3 2" xfId="6911"/>
    <cellStyle name="常规 7 2 4 7 4" xfId="6912"/>
    <cellStyle name="60% - 强调文字颜色 2 2 3" xfId="6913"/>
    <cellStyle name="强调文字颜色 2 3 2 6 2" xfId="6914"/>
    <cellStyle name="60% - 强调文字颜色 3 2 4" xfId="6915"/>
    <cellStyle name="常规 7 2 4 7 4 2" xfId="6916"/>
    <cellStyle name="60% - 强调文字颜色 2 2 3 2" xfId="6917"/>
    <cellStyle name="强调文字颜色 2 3 2 6 2 2" xfId="6918"/>
    <cellStyle name="60% - 强调文字颜色 2 2 3 2 2" xfId="6919"/>
    <cellStyle name="60% - 强调文字颜色 3 2 4 2" xfId="6920"/>
    <cellStyle name="常规 8 2 59" xfId="6921"/>
    <cellStyle name="常规 8 2 64" xfId="6922"/>
    <cellStyle name="常规 14 6 2 2 3" xfId="6923"/>
    <cellStyle name="标题 3 3 6 3" xfId="6924"/>
    <cellStyle name="60% - 强调文字颜色 2 2 3 2 2 2" xfId="6925"/>
    <cellStyle name="60% - 强调文字颜色 3 2 4 2 2" xfId="6926"/>
    <cellStyle name="常规 8 2 59 2" xfId="6927"/>
    <cellStyle name="60% - 强调文字颜色 3 2 4 3" xfId="6928"/>
    <cellStyle name="60% - 强调文字颜色 2 2 3 2 3" xfId="6929"/>
    <cellStyle name="60% - 强调文字颜色 3 2 5" xfId="6930"/>
    <cellStyle name="60% - 强调文字颜色 2 2 3 3" xfId="6931"/>
    <cellStyle name="60% - 强调文字颜色 3 2 5 2" xfId="6932"/>
    <cellStyle name="60% - 强调文字颜色 2 2 3 3 2" xfId="6933"/>
    <cellStyle name="60% - 强调文字颜色 3 2 5 2 2" xfId="6934"/>
    <cellStyle name="60% - 强调文字颜色 2 2 3 3 2 2" xfId="6935"/>
    <cellStyle name="标题 6 3 2 2 2" xfId="6936"/>
    <cellStyle name="60% - 强调文字颜色 3 2 5 3" xfId="6937"/>
    <cellStyle name="60% - 强调文字颜色 2 2 3 3 3" xfId="6938"/>
    <cellStyle name="标题 2 2 5 2 2" xfId="6939"/>
    <cellStyle name="60% - 强调文字颜色 3 2 6" xfId="6940"/>
    <cellStyle name="60% - 强调文字颜色 2 2 3 4" xfId="6941"/>
    <cellStyle name="标题 2 2 5 2 2 2" xfId="6942"/>
    <cellStyle name="60% - 强调文字颜色 3 2 6 2" xfId="6943"/>
    <cellStyle name="60% - 强调文字颜色 2 2 3 4 2" xfId="6944"/>
    <cellStyle name="60% - 强调文字颜色 3 2 6 2 2" xfId="6945"/>
    <cellStyle name="60% - 强调文字颜色 2 2 3 4 2 2" xfId="6946"/>
    <cellStyle name="常规 23 20 2 2" xfId="6947"/>
    <cellStyle name="常规 23 15 2 2" xfId="6948"/>
    <cellStyle name="标题 6 3 2 3 2" xfId="6949"/>
    <cellStyle name="标题 4 2 2 2 2 2 2" xfId="6950"/>
    <cellStyle name="解释性文本 2 2 2 4 2 4" xfId="6951"/>
    <cellStyle name="60% - 强调文字颜色 2 2 3 4 3" xfId="6952"/>
    <cellStyle name="60% - 强调文字颜色 3 2 6 3" xfId="6953"/>
    <cellStyle name="千位分隔 3 2 2 2 2 2" xfId="6954"/>
    <cellStyle name="强调文字颜色 3 2 5 2 2" xfId="6955"/>
    <cellStyle name="常规 7 2 4 7 5" xfId="6956"/>
    <cellStyle name="强调文字颜色 2 3 2 5 2 2" xfId="6957"/>
    <cellStyle name="60% - 强调文字颜色 2 2 4" xfId="6958"/>
    <cellStyle name="常规 7 2 4 6 4 2" xfId="6959"/>
    <cellStyle name="强调文字颜色 2 3 2 6 3" xfId="6960"/>
    <cellStyle name="60% - 强调文字颜色 3 3 4" xfId="6961"/>
    <cellStyle name="强调文字颜色 2 3 2 5 2 2 2" xfId="6962"/>
    <cellStyle name="60% - 强调文字颜色 2 2 4 2" xfId="6963"/>
    <cellStyle name="强调文字颜色 2 3 2 6 3 2" xfId="6964"/>
    <cellStyle name="60% - 强调文字颜色 3 3 5" xfId="6965"/>
    <cellStyle name="60% - 强调文字颜色 2 2 4 3" xfId="6966"/>
    <cellStyle name="强调文字颜色 2 3 2 5 2 3" xfId="6967"/>
    <cellStyle name="60% - 强调文字颜色 2 2 5" xfId="6968"/>
    <cellStyle name="强调文字颜色 2 3 2 6 4" xfId="6969"/>
    <cellStyle name="60% - 强调文字颜色 2 2 5 2" xfId="6970"/>
    <cellStyle name="强调文字颜色 2 3 2 5 2 3 2" xfId="6971"/>
    <cellStyle name="60% - 强调文字颜色 2 2 5 2 2" xfId="6972"/>
    <cellStyle name="标题 6 2 2 2 2" xfId="6973"/>
    <cellStyle name="60% - 强调文字颜色 2 2 5 3" xfId="6974"/>
    <cellStyle name="标题 2 2 4 2 2 2" xfId="6975"/>
    <cellStyle name="60% - 强调文字颜色 2 2 6 2" xfId="6976"/>
    <cellStyle name="标题 4 2 2 2 6" xfId="6977"/>
    <cellStyle name="60% - 强调文字颜色 2 2 6 2 2" xfId="6978"/>
    <cellStyle name="标题 6 2 2 3 2" xfId="6979"/>
    <cellStyle name="60% - 强调文字颜色 2 2 6 3" xfId="6980"/>
    <cellStyle name="解释性文本 3 2 2 4 2 2" xfId="6981"/>
    <cellStyle name="60% - 强调文字颜色 2 3 2" xfId="6982"/>
    <cellStyle name="常规 7 2 4 8 3" xfId="6983"/>
    <cellStyle name="60% - 强调文字颜色 2 3 2 2 2 2" xfId="6984"/>
    <cellStyle name="60% - 强调文字颜色 2 3 2 2 3" xfId="6985"/>
    <cellStyle name="差 2 2 3 2 2" xfId="6986"/>
    <cellStyle name="60% - 强调文字颜色 2 3 2 2 3 2" xfId="6987"/>
    <cellStyle name="差 2 2 3 2 2 2" xfId="6988"/>
    <cellStyle name="60% - 强调文字颜色 2 3 2 2 4" xfId="6989"/>
    <cellStyle name="差 2 2 3 2 3" xfId="6990"/>
    <cellStyle name="60% - 强调文字颜色 2 3 2 2 4 2" xfId="6991"/>
    <cellStyle name="60% - 强调文字颜色 2 3 2 2 4 3" xfId="6992"/>
    <cellStyle name="60% - 强调文字颜色 2 3 2 2 5" xfId="6993"/>
    <cellStyle name="60% - 强调文字颜色 2 3 2 2 5 2" xfId="6994"/>
    <cellStyle name="60% - 强调文字颜色 2 3 2 2 6" xfId="6995"/>
    <cellStyle name="60% - 强调文字颜色 2 3 2 4 2 2" xfId="6996"/>
    <cellStyle name="60% - 强调文字颜色 2 3 2 5" xfId="6997"/>
    <cellStyle name="60% - 强调文字颜色 2 3 2 5 2" xfId="6998"/>
    <cellStyle name="60% - 强调文字颜色 2 3 2 5 2 2" xfId="6999"/>
    <cellStyle name="60% - 强调文字颜色 2 3 2 6" xfId="7000"/>
    <cellStyle name="60% - 强调文字颜色 2 3 2 6 2" xfId="7001"/>
    <cellStyle name="常规 7 19 36 2 4" xfId="7002"/>
    <cellStyle name="常规 7 19 41 2 4" xfId="7003"/>
    <cellStyle name="常规 8 12 4 2 2" xfId="7004"/>
    <cellStyle name="60% - 强调文字颜色 2 3 2 7" xfId="7005"/>
    <cellStyle name="强调文字颜色 1 2 2 4 3 2" xfId="7006"/>
    <cellStyle name="常规 7 2 4 8 4" xfId="7007"/>
    <cellStyle name="60% - 强调文字颜色 2 3 3" xfId="7008"/>
    <cellStyle name="强调文字颜色 2 3 2 7 2" xfId="7009"/>
    <cellStyle name="60% - 强调文字颜色 4 2 4 2 2" xfId="7010"/>
    <cellStyle name="60% - 强调文字颜色 2 3 3 2 2 2" xfId="7011"/>
    <cellStyle name="60% - 强调文字颜色 2 3 3 2 3" xfId="7012"/>
    <cellStyle name="60% - 强调文字颜色 4 2 4 3" xfId="7013"/>
    <cellStyle name="差 2 2 4 2 2" xfId="7014"/>
    <cellStyle name="标题 6 4 2 2 2" xfId="7015"/>
    <cellStyle name="常规 22 2 5 2 2" xfId="7016"/>
    <cellStyle name="常规 17 2 5 2 2" xfId="7017"/>
    <cellStyle name="60% - 强调文字颜色 4 2 5 3" xfId="7018"/>
    <cellStyle name="差 2 2 4 3 2" xfId="7019"/>
    <cellStyle name="60% - 强调文字颜色 2 3 3 3 3" xfId="7020"/>
    <cellStyle name="常规 36 28 2 2" xfId="7021"/>
    <cellStyle name="常规 36 33 2 2" xfId="7022"/>
    <cellStyle name="60% - 强调文字颜色 4 2 6 2 2" xfId="7023"/>
    <cellStyle name="60% - 强调文字颜色 2 3 3 4 2 2" xfId="7024"/>
    <cellStyle name="60% - 强调文字颜色 2 3 4" xfId="7025"/>
    <cellStyle name="常规 7 2 4 8 5" xfId="7026"/>
    <cellStyle name="强调文字颜色 2 3 2 5 3 2" xfId="7027"/>
    <cellStyle name="60% - 强调文字颜色 4 3 4" xfId="7028"/>
    <cellStyle name="60% - 强调文字颜色 2 3 4 2" xfId="7029"/>
    <cellStyle name="60% - 强调文字颜色 2 3 5" xfId="7030"/>
    <cellStyle name="标题 3 2 2 7" xfId="7031"/>
    <cellStyle name="60% - 强调文字颜色 2 3 5 2" xfId="7032"/>
    <cellStyle name="标题 2 2 4 3 2" xfId="7033"/>
    <cellStyle name="强调文字颜色 4 2 3 3 2 3 2" xfId="7034"/>
    <cellStyle name="60% - 强调文字颜色 2 3 6" xfId="7035"/>
    <cellStyle name="60% - 强调文字颜色 2 3 6 2" xfId="7036"/>
    <cellStyle name="常规 112" xfId="7037"/>
    <cellStyle name="常规 107" xfId="7038"/>
    <cellStyle name="标题 4 3 2 2 6" xfId="7039"/>
    <cellStyle name="常规 7 27 2 2" xfId="7040"/>
    <cellStyle name="常规 7 32 2 2" xfId="7041"/>
    <cellStyle name="60% - 强调文字颜色 2 3 6 2 2" xfId="7042"/>
    <cellStyle name="60% - 强调文字颜色 2 4" xfId="7043"/>
    <cellStyle name="常规 8 51 2 2 2" xfId="7044"/>
    <cellStyle name="常规 8 46 2 2 2" xfId="7045"/>
    <cellStyle name="常规 13 32 3 2 2" xfId="7046"/>
    <cellStyle name="常规 13 27 3 2 2" xfId="7047"/>
    <cellStyle name="60% - 强调文字颜色 2 5" xfId="7048"/>
    <cellStyle name="60% - 强调文字颜色 3 2" xfId="7049"/>
    <cellStyle name="60% - 强调文字颜色 3 2 2" xfId="7050"/>
    <cellStyle name="常规 3 2 12" xfId="7051"/>
    <cellStyle name="60% - 强调文字颜色 3 2 2 2" xfId="7052"/>
    <cellStyle name="60% - 强调文字颜色 3 2 2 2 2" xfId="7053"/>
    <cellStyle name="计算 2 2 3 5" xfId="7054"/>
    <cellStyle name="常规 10 29" xfId="7055"/>
    <cellStyle name="常规 10 34" xfId="7056"/>
    <cellStyle name="常规 7 2 2 46 3" xfId="7057"/>
    <cellStyle name="常规 7 2 2 51 3" xfId="7058"/>
    <cellStyle name="60% - 强调文字颜色 3 2 2 2 2 2" xfId="7059"/>
    <cellStyle name="常规 10 29 2" xfId="7060"/>
    <cellStyle name="常规 10 34 2" xfId="7061"/>
    <cellStyle name="常规 7 2 2 46 3 2" xfId="7062"/>
    <cellStyle name="常规 7 2 2 51 3 2" xfId="7063"/>
    <cellStyle name="60% - 强调文字颜色 3 2 2 2 2 3" xfId="7064"/>
    <cellStyle name="常规 10 29 3" xfId="7065"/>
    <cellStyle name="常规 10 34 3" xfId="7066"/>
    <cellStyle name="常规 18 8 2" xfId="7067"/>
    <cellStyle name="常规 23 8 2" xfId="7068"/>
    <cellStyle name="60% - 强调文字颜色 3 2 2 2 3" xfId="7069"/>
    <cellStyle name="输入 2 2 3 4 2" xfId="7070"/>
    <cellStyle name="常规 10 35" xfId="7071"/>
    <cellStyle name="常规 10 40" xfId="7072"/>
    <cellStyle name="常规 7 2 2 46 4" xfId="7073"/>
    <cellStyle name="常规 7 2 2 51 4" xfId="7074"/>
    <cellStyle name="常规 7 2 4 2 35 4 2" xfId="7075"/>
    <cellStyle name="常规 7 2 4 2 40 4 2" xfId="7076"/>
    <cellStyle name="60% - 强调文字颜色 3 2 2 2 3 2" xfId="7077"/>
    <cellStyle name="常规 10 35 2" xfId="7078"/>
    <cellStyle name="常规 10 40 2" xfId="7079"/>
    <cellStyle name="常规 7 2 2 46 4 2" xfId="7080"/>
    <cellStyle name="常规 7 2 2 51 4 2" xfId="7081"/>
    <cellStyle name="常规 7 2 4 2 35 4 2 2" xfId="7082"/>
    <cellStyle name="常规 7 2 4 2 40 4 2 2" xfId="7083"/>
    <cellStyle name="60% - 强调文字颜色 3 2 2 2 4" xfId="7084"/>
    <cellStyle name="常规 10 36" xfId="7085"/>
    <cellStyle name="常规 10 41" xfId="7086"/>
    <cellStyle name="常规 7 2 2 46 5" xfId="7087"/>
    <cellStyle name="常规 7 2 2 51 5" xfId="7088"/>
    <cellStyle name="常规 7 2 4 2 35 4 3" xfId="7089"/>
    <cellStyle name="常规 7 2 4 2 40 4 3" xfId="7090"/>
    <cellStyle name="60% - 强调文字颜色 3 2 2 2 4 2" xfId="7091"/>
    <cellStyle name="常规 10 36 2" xfId="7092"/>
    <cellStyle name="常规 10 41 2" xfId="7093"/>
    <cellStyle name="60% - 强调文字颜色 3 2 2 2 4 2 2" xfId="7094"/>
    <cellStyle name="常规 10 36 2 2" xfId="7095"/>
    <cellStyle name="常规 10 41 2 2" xfId="7096"/>
    <cellStyle name="常规 13 18 2 3" xfId="7097"/>
    <cellStyle name="常规 13 23 2 3" xfId="7098"/>
    <cellStyle name="60% - 强调文字颜色 3 2 2 2 5" xfId="7099"/>
    <cellStyle name="常规 10 37" xfId="7100"/>
    <cellStyle name="常规 10 42" xfId="7101"/>
    <cellStyle name="60% - 强调文字颜色 3 2 2 2 5 2" xfId="7102"/>
    <cellStyle name="常规 23 10 3" xfId="7103"/>
    <cellStyle name="常规 10 37 2" xfId="7104"/>
    <cellStyle name="常规 10 42 2" xfId="7105"/>
    <cellStyle name="60% - 强调文字颜色 3 2 2 3" xfId="7106"/>
    <cellStyle name="60% - 强调文字颜色 3 2 2 3 2" xfId="7107"/>
    <cellStyle name="计算 2 2 4 5" xfId="7108"/>
    <cellStyle name="60% - 强调文字颜色 3 2 2 4" xfId="7109"/>
    <cellStyle name="常规 7 2 4 2 17 3 2" xfId="7110"/>
    <cellStyle name="常规 7 2 4 2 22 3 2" xfId="7111"/>
    <cellStyle name="60% - 强调文字颜色 3 2 2 4 2" xfId="7112"/>
    <cellStyle name="计算 2 2 5 5" xfId="7113"/>
    <cellStyle name="60% - 强调文字颜色 3 2 2 4 2 2" xfId="7114"/>
    <cellStyle name="60% - 强调文字颜色 3 2 2 4 3" xfId="7115"/>
    <cellStyle name="强调文字颜色 4 2 4 2 2" xfId="7116"/>
    <cellStyle name="常规 23 33 2" xfId="7117"/>
    <cellStyle name="常规 23 28 2" xfId="7118"/>
    <cellStyle name="60% - 强调文字颜色 3 2 2 5" xfId="7119"/>
    <cellStyle name="注释 2 3 4 2 2 2" xfId="7120"/>
    <cellStyle name="常规 23 33 2 2" xfId="7121"/>
    <cellStyle name="常规 23 28 2 2" xfId="7122"/>
    <cellStyle name="标题 3 2 3" xfId="7123"/>
    <cellStyle name="60% - 强调文字颜色 3 2 2 5 2" xfId="7124"/>
    <cellStyle name="常规 7 2 28" xfId="7125"/>
    <cellStyle name="常规 7 2 33" xfId="7126"/>
    <cellStyle name="标题 3 2 3 2" xfId="7127"/>
    <cellStyle name="60% - 强调文字颜色 3 2 2 5 2 2" xfId="7128"/>
    <cellStyle name="常规 7 2 28 2" xfId="7129"/>
    <cellStyle name="常规 7 2 33 2" xfId="7130"/>
    <cellStyle name="常规 23 33 3" xfId="7131"/>
    <cellStyle name="常规 23 28 3" xfId="7132"/>
    <cellStyle name="60% - 强调文字颜色 3 2 2 6" xfId="7133"/>
    <cellStyle name="标题 3 3 3" xfId="7134"/>
    <cellStyle name="60% - 强调文字颜色 3 2 2 6 2" xfId="7135"/>
    <cellStyle name="60% - 强调文字颜色 3 2 3" xfId="7136"/>
    <cellStyle name="强调文字颜色 2 3 3 6 2" xfId="7137"/>
    <cellStyle name="60% - 强调文字颜色 3 2 3 2" xfId="7138"/>
    <cellStyle name="常规 8 2 14" xfId="7139"/>
    <cellStyle name="标题 3 2 6 3" xfId="7140"/>
    <cellStyle name="常规 7 2 36 3" xfId="7141"/>
    <cellStyle name="常规 7 2 41 3" xfId="7142"/>
    <cellStyle name="60% - 强调文字颜色 3 2 3 2 2" xfId="7143"/>
    <cellStyle name="常规 8 2 14 2" xfId="7144"/>
    <cellStyle name="计算 2 3 3 5" xfId="7145"/>
    <cellStyle name="60% - 强调文字颜色 3 2 3 2 2 2" xfId="7146"/>
    <cellStyle name="常规 8 2 14 2 2" xfId="7147"/>
    <cellStyle name="标题 3 2 2 2 2 2 2" xfId="7148"/>
    <cellStyle name="60% - 强调文字颜色 3 2 3 2 3" xfId="7149"/>
    <cellStyle name="常规 8 2 14 3" xfId="7150"/>
    <cellStyle name="常规 8 4 2 13 4 2 2" xfId="7151"/>
    <cellStyle name="输入 2 2 4 4 2" xfId="7152"/>
    <cellStyle name="60% - 强调文字颜色 3 2 3 3" xfId="7153"/>
    <cellStyle name="常规 8 2 15" xfId="7154"/>
    <cellStyle name="常规 8 2 20" xfId="7155"/>
    <cellStyle name="60% - 强调文字颜色 3 2 3 3 2" xfId="7156"/>
    <cellStyle name="常规 8 2 15 2" xfId="7157"/>
    <cellStyle name="常规 8 2 20 2" xfId="7158"/>
    <cellStyle name="计算 2 3 4 5" xfId="7159"/>
    <cellStyle name="60% - 强调文字颜色 3 2 3 3 2 2" xfId="7160"/>
    <cellStyle name="常规 8 2 15 2 2" xfId="7161"/>
    <cellStyle name="常规 8 2 20 2 2" xfId="7162"/>
    <cellStyle name="60% - 强调文字颜色 3 2 3 3 3" xfId="7163"/>
    <cellStyle name="常规 8 2 15 3" xfId="7164"/>
    <cellStyle name="常规 8 2 20 3" xfId="7165"/>
    <cellStyle name="标题 2 3 5 2 2" xfId="7166"/>
    <cellStyle name="注释 2 8 3 2" xfId="7167"/>
    <cellStyle name="常规 7 2 4 2 17 4 2" xfId="7168"/>
    <cellStyle name="常规 7 2 4 2 22 4 2" xfId="7169"/>
    <cellStyle name="60% - 强调文字颜色 3 2 3 4" xfId="7170"/>
    <cellStyle name="常规 8 2 16" xfId="7171"/>
    <cellStyle name="常规 8 2 21" xfId="7172"/>
    <cellStyle name="标题 2 3 5 2 2 2" xfId="7173"/>
    <cellStyle name="常规 7 2 4 2 17 4 2 2" xfId="7174"/>
    <cellStyle name="常规 7 2 4 2 22 4 2 2" xfId="7175"/>
    <cellStyle name="60% - 强调文字颜色 3 2 3 4 2" xfId="7176"/>
    <cellStyle name="常规 8 2 16 2" xfId="7177"/>
    <cellStyle name="常规 8 2 21 2" xfId="7178"/>
    <cellStyle name="60% - 强调文字颜色 3 2 3 4 2 2" xfId="7179"/>
    <cellStyle name="常规 8 2 16 2 2" xfId="7180"/>
    <cellStyle name="常规 8 2 21 2 2" xfId="7181"/>
    <cellStyle name="60% - 强调文字颜色 3 2 3 4 3" xfId="7182"/>
    <cellStyle name="常规 8 2 16 3" xfId="7183"/>
    <cellStyle name="常规 8 2 21 3" xfId="7184"/>
    <cellStyle name="强调文字颜色 4 2 5 2 2" xfId="7185"/>
    <cellStyle name="常规 23 34 2" xfId="7186"/>
    <cellStyle name="常规 23 29 2" xfId="7187"/>
    <cellStyle name="常规 7 2 4 2 17 4 3" xfId="7188"/>
    <cellStyle name="常规 7 2 4 2 22 4 3" xfId="7189"/>
    <cellStyle name="60% - 强调文字颜色 3 2 3 5" xfId="7190"/>
    <cellStyle name="常规 8 2 17" xfId="7191"/>
    <cellStyle name="常规 8 2 22" xfId="7192"/>
    <cellStyle name="注释 2 3 4 2 3 2" xfId="7193"/>
    <cellStyle name="千位分隔 3 3" xfId="7194"/>
    <cellStyle name="常规 23 34 2 2" xfId="7195"/>
    <cellStyle name="常规 23 29 2 2" xfId="7196"/>
    <cellStyle name="标题 4 2 3" xfId="7197"/>
    <cellStyle name="60% - 强调文字颜色 3 2 3 5 2" xfId="7198"/>
    <cellStyle name="常规 8 2 17 2" xfId="7199"/>
    <cellStyle name="常规 8 2 22 2" xfId="7200"/>
    <cellStyle name="注释 2 3 4 2 3 2 2" xfId="7201"/>
    <cellStyle name="常规 23 34 3" xfId="7202"/>
    <cellStyle name="常规 23 29 3" xfId="7203"/>
    <cellStyle name="60% - 强调文字颜色 3 2 3 6" xfId="7204"/>
    <cellStyle name="常规 8 2 18" xfId="7205"/>
    <cellStyle name="常规 8 2 23" xfId="7206"/>
    <cellStyle name="注释 2 3 4 2 3 3" xfId="7207"/>
    <cellStyle name="60% - 强调文字颜色 3 3" xfId="7208"/>
    <cellStyle name="差 3 4 2 2 2" xfId="7209"/>
    <cellStyle name="常规 7 2 4 26 2 4" xfId="7210"/>
    <cellStyle name="常规 7 2 4 31 2 4" xfId="7211"/>
    <cellStyle name="常规 8 4 2 16 2 2 2" xfId="7212"/>
    <cellStyle name="常规 8 4 2 21 2 2 2" xfId="7213"/>
    <cellStyle name="汇总 3 2 3 5" xfId="7214"/>
    <cellStyle name="60% - 强调文字颜色 3 3 2" xfId="7215"/>
    <cellStyle name="60% - 强调文字颜色 3 3 2 2" xfId="7216"/>
    <cellStyle name="常规 7 19 2 26 4" xfId="7217"/>
    <cellStyle name="常规 7 19 2 31 4" xfId="7218"/>
    <cellStyle name="60% - 强调文字颜色 3 3 2 2 2" xfId="7219"/>
    <cellStyle name="计算 3 2 3 5" xfId="7220"/>
    <cellStyle name="常规 14 6 5 3" xfId="7221"/>
    <cellStyle name="60% - 强调文字颜色 3 3 2 2 2 2" xfId="7222"/>
    <cellStyle name="常规 2 5" xfId="7223"/>
    <cellStyle name="60% - 强调文字颜色 3 3 2 2 2 2 2" xfId="7224"/>
    <cellStyle name="常规 2 5 2" xfId="7225"/>
    <cellStyle name="输出 2 6 4" xfId="7226"/>
    <cellStyle name="60% - 强调文字颜色 3 3 2 2 3" xfId="7227"/>
    <cellStyle name="差 3 2 3 2 2" xfId="7228"/>
    <cellStyle name="输入 2 3 3 4 2" xfId="7229"/>
    <cellStyle name="差 3 2 3 2 2 2" xfId="7230"/>
    <cellStyle name="常规 14 6 6 3" xfId="7231"/>
    <cellStyle name="60% - 强调文字颜色 3 3 2 2 3 2" xfId="7232"/>
    <cellStyle name="常规 3 5" xfId="7233"/>
    <cellStyle name="60% - 强调文字颜色 3 3 2 2 3 2 2" xfId="7234"/>
    <cellStyle name="常规 3 5 2" xfId="7235"/>
    <cellStyle name="输出 3 6 4" xfId="7236"/>
    <cellStyle name="60% - 强调文字颜色 3 3 2 2 4" xfId="7237"/>
    <cellStyle name="差 3 2 3 2 3" xfId="7238"/>
    <cellStyle name="常规 14 6 7 3" xfId="7239"/>
    <cellStyle name="60% - 强调文字颜色 3 3 2 2 4 2" xfId="7240"/>
    <cellStyle name="常规 100" xfId="7241"/>
    <cellStyle name="常规 4 5" xfId="7242"/>
    <cellStyle name="60% - 强调文字颜色 3 3 2 2 4 2 2" xfId="7243"/>
    <cellStyle name="常规 4 5 2" xfId="7244"/>
    <cellStyle name="60% - 强调文字颜色 3 3 2 2 4 3" xfId="7245"/>
    <cellStyle name="常规 101" xfId="7246"/>
    <cellStyle name="常规 4 6" xfId="7247"/>
    <cellStyle name="60% - 强调文字颜色 3 3 2 2 5" xfId="7248"/>
    <cellStyle name="60% - 强调文字颜色 3 3 2 2 5 2" xfId="7249"/>
    <cellStyle name="常规 145" xfId="7250"/>
    <cellStyle name="常规 150" xfId="7251"/>
    <cellStyle name="常规 200" xfId="7252"/>
    <cellStyle name="常规 5 5" xfId="7253"/>
    <cellStyle name="60% - 强调文字颜色 3 3 2 4 2 2" xfId="7254"/>
    <cellStyle name="60% - 强调文字颜色 3 3 2 5" xfId="7255"/>
    <cellStyle name="60% - 强调文字颜色 3 3 2 5 2" xfId="7256"/>
    <cellStyle name="60% - 强调文字颜色 3 3 2 5 2 2" xfId="7257"/>
    <cellStyle name="60% - 强调文字颜色 3 3 2 6" xfId="7258"/>
    <cellStyle name="60% - 强调文字颜色 3 3 2 6 2" xfId="7259"/>
    <cellStyle name="常规 8 13 4 2 2" xfId="7260"/>
    <cellStyle name="常规 8 4 39 2 2" xfId="7261"/>
    <cellStyle name="常规 8 4 44 2 2" xfId="7262"/>
    <cellStyle name="60% - 强调文字颜色 3 3 2 7" xfId="7263"/>
    <cellStyle name="强调文字颜色 1 2 3 4 3 2" xfId="7264"/>
    <cellStyle name="60% - 强调文字颜色 3 3 3" xfId="7265"/>
    <cellStyle name="强调文字颜色 2 3 3 7 2" xfId="7266"/>
    <cellStyle name="60% - 强调文字颜色 3 3 3 4 2 2" xfId="7267"/>
    <cellStyle name="60% - 强调文字颜色 3 3 3 5 2" xfId="7268"/>
    <cellStyle name="60% - 强调文字颜色 3 3 3 6" xfId="7269"/>
    <cellStyle name="标题 2 2 5 3 2" xfId="7270"/>
    <cellStyle name="60% - 强调文字颜色 3 3 6" xfId="7271"/>
    <cellStyle name="60% - 强调文字颜色 3 3 6 2" xfId="7272"/>
    <cellStyle name="常规 7 19 2 35 4" xfId="7273"/>
    <cellStyle name="常规 7 19 2 40 4" xfId="7274"/>
    <cellStyle name="常规 23 21 2 2" xfId="7275"/>
    <cellStyle name="常规 23 16 2 2" xfId="7276"/>
    <cellStyle name="标题 6 3 3 3 2" xfId="7277"/>
    <cellStyle name="标题 4 2 2 2 3 2 2" xfId="7278"/>
    <cellStyle name="60% - 强调文字颜色 3 3 6 3" xfId="7279"/>
    <cellStyle name="强调文字颜色 3 2 6 2 2" xfId="7280"/>
    <cellStyle name="60% - 强调文字颜色 3 4" xfId="7281"/>
    <cellStyle name="标题 1 2 3 2 2" xfId="7282"/>
    <cellStyle name="60% - 强调文字颜色 3 5" xfId="7283"/>
    <cellStyle name="强调文字颜色 3 2 3 4 2 2" xfId="7284"/>
    <cellStyle name="60% - 强调文字颜色 4 2" xfId="7285"/>
    <cellStyle name="适中 2 6 2 2" xfId="7286"/>
    <cellStyle name="60% - 强调文字颜色 4 2 2 2" xfId="7287"/>
    <cellStyle name="60% - 强调文字颜色 4 2 2 2 2" xfId="7288"/>
    <cellStyle name="60% - 强调文字颜色 4 2 2 2 2 2" xfId="7289"/>
    <cellStyle name="常规 8 4 2 11 3" xfId="7290"/>
    <cellStyle name="60% - 强调文字颜色 4 2 2 2 2 2 2" xfId="7291"/>
    <cellStyle name="常规 8 4 2 11 3 2" xfId="7292"/>
    <cellStyle name="标题 5 6 2 2" xfId="7293"/>
    <cellStyle name="60% - 强调文字颜色 4 2 2 2 3" xfId="7294"/>
    <cellStyle name="输入 3 2 3 4 2" xfId="7295"/>
    <cellStyle name="标题 5 6 2 2 2" xfId="7296"/>
    <cellStyle name="60% - 强调文字颜色 4 2 2 2 3 2" xfId="7297"/>
    <cellStyle name="常规 8 4 2 12 3" xfId="7298"/>
    <cellStyle name="60% - 强调文字颜色 4 2 2 2 3 2 2" xfId="7299"/>
    <cellStyle name="常规 8 4 2 12 3 2" xfId="7300"/>
    <cellStyle name="60% - 强调文字颜色 4 2 2 2 4" xfId="7301"/>
    <cellStyle name="60% - 强调文字颜色 4 2 2 2 4 2" xfId="7302"/>
    <cellStyle name="常规 8 4 2 13 3" xfId="7303"/>
    <cellStyle name="60% - 强调文字颜色 4 2 2 2 4 2 2" xfId="7304"/>
    <cellStyle name="常规 8 4 2 13 3 2" xfId="7305"/>
    <cellStyle name="输入 2 2 3 4" xfId="7306"/>
    <cellStyle name="标题 3 2 2 2 2" xfId="7307"/>
    <cellStyle name="60% - 强调文字颜色 4 2 2 2 4 3" xfId="7308"/>
    <cellStyle name="常规 7 2 27 2 2" xfId="7309"/>
    <cellStyle name="常规 7 2 32 2 2" xfId="7310"/>
    <cellStyle name="常规 8 4 2 13 4" xfId="7311"/>
    <cellStyle name="60% - 强调文字颜色 4 2 2 2 5" xfId="7312"/>
    <cellStyle name="60% - 强调文字颜色 4 2 2 2 5 2" xfId="7313"/>
    <cellStyle name="差 3 2 3" xfId="7314"/>
    <cellStyle name="常规 8 4 2 14 3" xfId="7315"/>
    <cellStyle name="标题 5 2 2 5 2 2" xfId="7316"/>
    <cellStyle name="60% - 强调文字颜色 4 2 2 2 6" xfId="7317"/>
    <cellStyle name="60% - 强调文字颜色 4 2 2 3" xfId="7318"/>
    <cellStyle name="60% - 强调文字颜色 4 2 2 3 2" xfId="7319"/>
    <cellStyle name="60% - 强调文字颜色 4 2 2 3 2 2" xfId="7320"/>
    <cellStyle name="常规 7 2 2 58" xfId="7321"/>
    <cellStyle name="常规 7 2 2 63" xfId="7322"/>
    <cellStyle name="60% - 强调文字颜色 4 2 2 4 2 2" xfId="7323"/>
    <cellStyle name="链接单元格 2 6 2 2 2" xfId="7324"/>
    <cellStyle name="60% - 强调文字颜色 4 2 2 4 3" xfId="7325"/>
    <cellStyle name="链接单元格 2 6 2 3" xfId="7326"/>
    <cellStyle name="强调文字颜色 5 2 4 2 2" xfId="7327"/>
    <cellStyle name="60% - 强调文字颜色 4 2 2 5 2" xfId="7328"/>
    <cellStyle name="常规 7 20 2 14 2 2" xfId="7329"/>
    <cellStyle name="链接单元格 2 6 3 2" xfId="7330"/>
    <cellStyle name="标题 2 2 3 4" xfId="7331"/>
    <cellStyle name="60% - 强调文字颜色 4 2 2 5 2 2" xfId="7332"/>
    <cellStyle name="常规 7 20 2 14 2 2 2" xfId="7333"/>
    <cellStyle name="60% - 强调文字颜色 4 2 2 5 3" xfId="7334"/>
    <cellStyle name="常规 7 20 2 14 2 3" xfId="7335"/>
    <cellStyle name="强调文字颜色 5 2 4 3 2" xfId="7336"/>
    <cellStyle name="常规 10 2 2 4 2" xfId="7337"/>
    <cellStyle name="60% - 强调文字颜色 4 2 2 6" xfId="7338"/>
    <cellStyle name="常规 7 20 2 14 3" xfId="7339"/>
    <cellStyle name="链接单元格 2 6 4" xfId="7340"/>
    <cellStyle name="常规 10 2 2 4 2 2" xfId="7341"/>
    <cellStyle name="60% - 强调文字颜色 4 2 2 6 2" xfId="7342"/>
    <cellStyle name="常规 7 20 2 14 3 2" xfId="7343"/>
    <cellStyle name="链接单元格 2 6 4 2" xfId="7344"/>
    <cellStyle name="常规 10 2 2 4 3" xfId="7345"/>
    <cellStyle name="60% - 强调文字颜色 4 2 2 7" xfId="7346"/>
    <cellStyle name="常规 7 20 2 14 4" xfId="7347"/>
    <cellStyle name="常规 3 4 7 2" xfId="7348"/>
    <cellStyle name="链接单元格 2 6 5" xfId="7349"/>
    <cellStyle name="60% - 强调文字颜色 4 2 3 2 2" xfId="7350"/>
    <cellStyle name="60% - 强调文字颜色 4 2 3 2 2 2" xfId="7351"/>
    <cellStyle name="标题 5 7 2 2" xfId="7352"/>
    <cellStyle name="60% - 强调文字颜色 4 2 3 2 3" xfId="7353"/>
    <cellStyle name="输入 3 2 4 4 2" xfId="7354"/>
    <cellStyle name="60% - 强调文字颜色 4 2 3 3" xfId="7355"/>
    <cellStyle name="标题 1 3 2 2 4 2 2 2" xfId="7356"/>
    <cellStyle name="适中 3 2 7 2" xfId="7357"/>
    <cellStyle name="60% - 强调文字颜色 4 2 3 4 3" xfId="7358"/>
    <cellStyle name="强调文字颜色 5 2 5 2 2" xfId="7359"/>
    <cellStyle name="60% - 强调文字颜色 4 2 3 5" xfId="7360"/>
    <cellStyle name="常规 7 20 2 15 2" xfId="7361"/>
    <cellStyle name="常规 7 20 2 20 2" xfId="7362"/>
    <cellStyle name="链接单元格 2 7 3" xfId="7363"/>
    <cellStyle name="注释 2 3 5 2 3 2" xfId="7364"/>
    <cellStyle name="常规 10 2 2 5 2" xfId="7365"/>
    <cellStyle name="60% - 强调文字颜色 4 2 3 6" xfId="7366"/>
    <cellStyle name="常规 7 20 2 15 3" xfId="7367"/>
    <cellStyle name="常规 7 20 2 20 3" xfId="7368"/>
    <cellStyle name="链接单元格 2 7 4" xfId="7369"/>
    <cellStyle name="注释 2 3 5 2 3 3" xfId="7370"/>
    <cellStyle name="60% - 强调文字颜色 4 3" xfId="7371"/>
    <cellStyle name="适中 2 6 2 3" xfId="7372"/>
    <cellStyle name="60% - 强调文字颜色 4 3 2" xfId="7373"/>
    <cellStyle name="常规 7 2 26 5" xfId="7374"/>
    <cellStyle name="常规 7 2 31 5" xfId="7375"/>
    <cellStyle name="适中 2 6 2 3 2" xfId="7376"/>
    <cellStyle name="百分比 2 6" xfId="7377"/>
    <cellStyle name="常规 15 2" xfId="7378"/>
    <cellStyle name="常规 20 2" xfId="7379"/>
    <cellStyle name="常规 7 2 2 2 9 2 4" xfId="7380"/>
    <cellStyle name="60% - 强调文字颜色 4 3 2 2" xfId="7381"/>
    <cellStyle name="差 2 4 4" xfId="7382"/>
    <cellStyle name="60% - 强调文字颜色 4 3 2 2 2" xfId="7383"/>
    <cellStyle name="60% - 强调文字颜色 6 2 4 3" xfId="7384"/>
    <cellStyle name="60% - 强调文字颜色 4 3 2 2 2 2" xfId="7385"/>
    <cellStyle name="60% - 强调文字颜色 4 3 2 2 2 3" xfId="7386"/>
    <cellStyle name="标题 6 6 2 2" xfId="7387"/>
    <cellStyle name="60% - 强调文字颜色 4 3 2 2 3" xfId="7388"/>
    <cellStyle name="输入 3 3 3 4 2" xfId="7389"/>
    <cellStyle name="60% - 强调文字颜色 6 2 5 3" xfId="7390"/>
    <cellStyle name="60% - 强调文字颜色 4 3 2 2 3 2" xfId="7391"/>
    <cellStyle name="标题 6 6 2 2 2" xfId="7392"/>
    <cellStyle name="60% - 强调文字颜色 4 3 2 2 3 2 2" xfId="7393"/>
    <cellStyle name="60% - 强调文字颜色 4 3 2 2 3 3" xfId="7394"/>
    <cellStyle name="常规 3 2 3 6 2" xfId="7395"/>
    <cellStyle name="标题 4 2 2 5 2 2" xfId="7396"/>
    <cellStyle name="常规 7 19 2 29 2 2 2" xfId="7397"/>
    <cellStyle name="常规 7 19 2 34 2 2 2" xfId="7398"/>
    <cellStyle name="60% - 强调文字颜色 4 3 2 2 4" xfId="7399"/>
    <cellStyle name="60% - 强调文字颜色 6 2 6 3" xfId="7400"/>
    <cellStyle name="60% - 强调文字颜色 4 3 2 2 4 2" xfId="7401"/>
    <cellStyle name="输出 3 3 2 5" xfId="7402"/>
    <cellStyle name="60% - 强调文字颜色 4 3 2 2 4 2 2" xfId="7403"/>
    <cellStyle name="标题 4 2 2 2 2" xfId="7404"/>
    <cellStyle name="60% - 强调文字颜色 4 3 2 2 4 3" xfId="7405"/>
    <cellStyle name="60% - 强调文字颜色 4 3 2 2 5" xfId="7406"/>
    <cellStyle name="60% - 强调文字颜色 4 3 2 2 6" xfId="7407"/>
    <cellStyle name="百分比 2 7" xfId="7408"/>
    <cellStyle name="常规 15 3" xfId="7409"/>
    <cellStyle name="常规 20 3" xfId="7410"/>
    <cellStyle name="强调文字颜色 6 2 2 3 2 3 2" xfId="7411"/>
    <cellStyle name="60% - 强调文字颜色 4 3 2 3" xfId="7412"/>
    <cellStyle name="60% - 强调文字颜色 4 3 2 3 2" xfId="7413"/>
    <cellStyle name="60% - 强调文字颜色 6 3 4 3" xfId="7414"/>
    <cellStyle name="60% - 强调文字颜色 4 3 2 3 2 2" xfId="7415"/>
    <cellStyle name="60% - 强调文字颜色 4 3 2 4 2 2" xfId="7416"/>
    <cellStyle name="链接单元格 3 6 2 2 2" xfId="7417"/>
    <cellStyle name="60% - 强调文字颜色 4 3 2 4 3" xfId="7418"/>
    <cellStyle name="链接单元格 3 6 2 3" xfId="7419"/>
    <cellStyle name="强调文字颜色 5 3 4 2 2" xfId="7420"/>
    <cellStyle name="60% - 强调文字颜色 5 2 2 3 2" xfId="7421"/>
    <cellStyle name="60% - 强调文字颜色 4 3 2 5" xfId="7422"/>
    <cellStyle name="链接单元格 3 6 3" xfId="7423"/>
    <cellStyle name="60% - 强调文字颜色 5 2 2 3 2 2" xfId="7424"/>
    <cellStyle name="60% - 强调文字颜色 4 3 2 5 2" xfId="7425"/>
    <cellStyle name="链接单元格 3 6 3 2" xfId="7426"/>
    <cellStyle name="60% - 强调文字颜色 4 3 2 5 2 2" xfId="7427"/>
    <cellStyle name="60% - 强调文字颜色 5 2 2 3 3" xfId="7428"/>
    <cellStyle name="60% - 强调文字颜色 4 3 2 6" xfId="7429"/>
    <cellStyle name="链接单元格 3 6 4" xfId="7430"/>
    <cellStyle name="60% - 强调文字颜色 4 3 2 6 2" xfId="7431"/>
    <cellStyle name="链接单元格 3 6 4 2" xfId="7432"/>
    <cellStyle name="常规 8 14 4 2 2" xfId="7433"/>
    <cellStyle name="60% - 强调文字颜色 4 3 2 7" xfId="7434"/>
    <cellStyle name="常规 3 5 7 2" xfId="7435"/>
    <cellStyle name="链接单元格 3 6 5" xfId="7436"/>
    <cellStyle name="60% - 强调文字颜色 4 3 3" xfId="7437"/>
    <cellStyle name="60% - 强调文字颜色 4 3 3 2" xfId="7438"/>
    <cellStyle name="差 2 5 4" xfId="7439"/>
    <cellStyle name="常规 8 2 2 2 2 5" xfId="7440"/>
    <cellStyle name="60% - 强调文字颜色 4 3 3 2 2" xfId="7441"/>
    <cellStyle name="常规 2 7" xfId="7442"/>
    <cellStyle name="60% - 强调文字颜色 4 3 3 2 2 2" xfId="7443"/>
    <cellStyle name="60% - 强调文字颜色 4 3 3 2 3" xfId="7444"/>
    <cellStyle name="输入 3 3 4 4 2" xfId="7445"/>
    <cellStyle name="标题 6 7 2 2" xfId="7446"/>
    <cellStyle name="检查单元格 2 2 2 2 3" xfId="7447"/>
    <cellStyle name="60% - 强调文字颜色 4 3 3 4 3" xfId="7448"/>
    <cellStyle name="强调文字颜色 5 3 5 2 2" xfId="7449"/>
    <cellStyle name="强调文字颜色 6 2 4 2 2" xfId="7450"/>
    <cellStyle name="60% - 强调文字颜色 5 2 2 4 3" xfId="7451"/>
    <cellStyle name="适中 2 2 4 2 2 2" xfId="7452"/>
    <cellStyle name="60% - 强调文字颜色 4 3 3 6" xfId="7453"/>
    <cellStyle name="链接单元格 3 7 4" xfId="7454"/>
    <cellStyle name="60% - 强调文字颜色 4 3 4 3" xfId="7455"/>
    <cellStyle name="差 2 2 5 2 2" xfId="7456"/>
    <cellStyle name="常规 24 2 2 2 2 2" xfId="7457"/>
    <cellStyle name="常规 19 2 2 2 2 2" xfId="7458"/>
    <cellStyle name="60% - 强调文字颜色 4 3 5 3" xfId="7459"/>
    <cellStyle name="差 2 2 5 3 2" xfId="7460"/>
    <cellStyle name="常规 36 29 2 2" xfId="7461"/>
    <cellStyle name="常规 36 34 2 2" xfId="7462"/>
    <cellStyle name="60% - 强调文字颜色 4 4" xfId="7463"/>
    <cellStyle name="适中 2 6 2 4" xfId="7464"/>
    <cellStyle name="标题 1 2 3 3 2" xfId="7465"/>
    <cellStyle name="60% - 强调文字颜色 4 5" xfId="7466"/>
    <cellStyle name="强调文字颜色 3 2 3 4 3 2" xfId="7467"/>
    <cellStyle name="60% - 强调文字颜色 5 2" xfId="7468"/>
    <cellStyle name="适中 2 6 3 2" xfId="7469"/>
    <cellStyle name="60% - 强调文字颜色 5 2 2" xfId="7470"/>
    <cellStyle name="60% - 强调文字颜色 5 2 2 2" xfId="7471"/>
    <cellStyle name="60% - 强调文字颜色 5 2 2 2 2" xfId="7472"/>
    <cellStyle name="差 2 3 7" xfId="7473"/>
    <cellStyle name="链接单元格 3 5 3" xfId="7474"/>
    <cellStyle name="60% - 强调文字颜色 5 2 2 2 3" xfId="7475"/>
    <cellStyle name="常规 10 2 3 3 2" xfId="7476"/>
    <cellStyle name="链接单元格 3 5 4" xfId="7477"/>
    <cellStyle name="60% - 强调文字颜色 5 2 2 2 3 2" xfId="7478"/>
    <cellStyle name="常规 14 6 2 2" xfId="7479"/>
    <cellStyle name="标题 3 3 6" xfId="7480"/>
    <cellStyle name="常规 7 20 35 2 4" xfId="7481"/>
    <cellStyle name="常规 7 20 40 2 4" xfId="7482"/>
    <cellStyle name="60% - 强调文字颜色 5 2 2 2 3 2 2" xfId="7483"/>
    <cellStyle name="60% - 强调文字颜色 5 2 2 3" xfId="7484"/>
    <cellStyle name="60% - 强调文字颜色 5 2 2 5" xfId="7485"/>
    <cellStyle name="60% - 强调文字颜色 5 2 2 5 2" xfId="7486"/>
    <cellStyle name="强调文字颜色 6 2 4 3 2" xfId="7487"/>
    <cellStyle name="60% - 强调文字颜色 5 2 2 5 3" xfId="7488"/>
    <cellStyle name="适中 2 2 4 2 3 2" xfId="7489"/>
    <cellStyle name="60% - 强调文字颜色 5 2 3" xfId="7490"/>
    <cellStyle name="60% - 强调文字颜色 5 2 3 2" xfId="7491"/>
    <cellStyle name="60% - 强调文字颜色 5 2 3 2 2" xfId="7492"/>
    <cellStyle name="差 3 3 7" xfId="7493"/>
    <cellStyle name="60% - 强调文字颜色 5 2 3 2 2 2" xfId="7494"/>
    <cellStyle name="常规 21 10 2 2" xfId="7495"/>
    <cellStyle name="标题 1 2 2 2 4 2 2 2" xfId="7496"/>
    <cellStyle name="60% - 强调文字颜色 5 2 3 2 3" xfId="7497"/>
    <cellStyle name="60% - 强调文字颜色 5 2 3 3" xfId="7498"/>
    <cellStyle name="60% - 强调文字颜色 5 2 3 4 3" xfId="7499"/>
    <cellStyle name="强调文字颜色 6 2 5 2 2" xfId="7500"/>
    <cellStyle name="60% - 强调文字颜色 5 2 3 5" xfId="7501"/>
    <cellStyle name="60% - 强调文字颜色 5 2 4 2" xfId="7502"/>
    <cellStyle name="60% - 强调文字颜色 5 2 4 2 2" xfId="7503"/>
    <cellStyle name="60% - 强调文字颜色 5 2 4 3" xfId="7504"/>
    <cellStyle name="差 2 3 4 2 2" xfId="7505"/>
    <cellStyle name="标题 6 5 2 2 2" xfId="7506"/>
    <cellStyle name="60% - 强调文字颜色 5 2 5 3" xfId="7507"/>
    <cellStyle name="差 2 3 4 3 2" xfId="7508"/>
    <cellStyle name="60% - 强调文字颜色 5 2 6 2 2" xfId="7509"/>
    <cellStyle name="常规 8 2 5 3" xfId="7510"/>
    <cellStyle name="输出 2 3 2 4 2" xfId="7511"/>
    <cellStyle name="60% - 强调文字颜色 5 3 2" xfId="7512"/>
    <cellStyle name="60% - 强调文字颜色 5 3 2 2" xfId="7513"/>
    <cellStyle name="60% - 强调文字颜色 5 3 2 2 2" xfId="7514"/>
    <cellStyle name="60% - 强调文字颜色 5 3 2 2 2 2" xfId="7515"/>
    <cellStyle name="常规 7 2 4 2 14 2 2 2" xfId="7516"/>
    <cellStyle name="60% - 强调文字颜色 5 3 2 2 2 3" xfId="7517"/>
    <cellStyle name="警告文本 3 2 5 3 2" xfId="7518"/>
    <cellStyle name="60% - 强调文字颜色 5 3 2 2 3" xfId="7519"/>
    <cellStyle name="60% - 强调文字颜色 5 3 2 2 3 2" xfId="7520"/>
    <cellStyle name="解释性文本 2 2 2 5" xfId="7521"/>
    <cellStyle name="60% - 强调文字颜色 6 2 2" xfId="7522"/>
    <cellStyle name="常规 7 2 4 2 14 2 3 2" xfId="7523"/>
    <cellStyle name="解释性文本 2 2 2 6" xfId="7524"/>
    <cellStyle name="60% - 强调文字颜色 5 3 2 2 3 3" xfId="7525"/>
    <cellStyle name="警告文本 3 2 5 4 2" xfId="7526"/>
    <cellStyle name="标题 4 3 2 5 2 2" xfId="7527"/>
    <cellStyle name="常规 4 2 3 6 2" xfId="7528"/>
    <cellStyle name="60% - 强调文字颜色 5 3 2 2 4" xfId="7529"/>
    <cellStyle name="常规 7 8 2" xfId="7530"/>
    <cellStyle name="常规 7 8 2 2" xfId="7531"/>
    <cellStyle name="解释性文本 2 2 3 5" xfId="7532"/>
    <cellStyle name="60% - 强调文字颜色 5 3 2 2 4 2" xfId="7533"/>
    <cellStyle name="千位分隔 2 2 2 3" xfId="7534"/>
    <cellStyle name="60% - 强调文字颜色 6 3 2" xfId="7535"/>
    <cellStyle name="常规 7 8 2 3" xfId="7536"/>
    <cellStyle name="60% - 强调文字颜色 5 3 2 2 4 3" xfId="7537"/>
    <cellStyle name="千位分隔 2 2 2 4" xfId="7538"/>
    <cellStyle name="常规 7 8 4" xfId="7539"/>
    <cellStyle name="60% - 强调文字颜色 5 3 2 2 6" xfId="7540"/>
    <cellStyle name="常规 8 4 2 25 2 2 2" xfId="7541"/>
    <cellStyle name="常规 8 4 2 30 2 2 2" xfId="7542"/>
    <cellStyle name="60% - 强调文字颜色 5 3 2 3" xfId="7543"/>
    <cellStyle name="60% - 强调文字颜色 5 3 2 5" xfId="7544"/>
    <cellStyle name="注释 2 3 6 3 2 2" xfId="7545"/>
    <cellStyle name="60% - 强调文字颜色 5 3 2 3 2" xfId="7546"/>
    <cellStyle name="60% - 强调文字颜色 5 3 2 5 2" xfId="7547"/>
    <cellStyle name="60% - 强调文字颜色 5 3 2 3 2 2" xfId="7548"/>
    <cellStyle name="强调文字颜色 6 3 4 3 2" xfId="7549"/>
    <cellStyle name="60% - 强调文字颜色 5 3 2 5 3" xfId="7550"/>
    <cellStyle name="适中 2 2 5 2 3 2" xfId="7551"/>
    <cellStyle name="60% - 强调文字颜色 5 3 2 7" xfId="7552"/>
    <cellStyle name="常规 8 15 4 2 2" xfId="7553"/>
    <cellStyle name="常规 8 20 4 2 2" xfId="7554"/>
    <cellStyle name="60% - 强调文字颜色 5 3 3" xfId="7555"/>
    <cellStyle name="60% - 强调文字颜色 5 3 3 2" xfId="7556"/>
    <cellStyle name="60% - 强调文字颜色 5 3 3 2 2" xfId="7557"/>
    <cellStyle name="60% - 强调文字颜色 5 3 3 2 2 2" xfId="7558"/>
    <cellStyle name="60% - 强调文字颜色 5 3 3 2 3" xfId="7559"/>
    <cellStyle name="60% - 强调文字颜色 5 3 3 4 3" xfId="7560"/>
    <cellStyle name="强调文字颜色 6 3 5 2 2" xfId="7561"/>
    <cellStyle name="60% - 强调文字颜色 5 3 4" xfId="7562"/>
    <cellStyle name="60% - 强调文字颜色 5 3 4 2" xfId="7563"/>
    <cellStyle name="60% - 强调文字颜色 5 3 4 2 2" xfId="7564"/>
    <cellStyle name="60% - 强调文字颜色 5 3 4 3" xfId="7565"/>
    <cellStyle name="差 2 3 5 2 2" xfId="7566"/>
    <cellStyle name="解释性文本 2 3 2 3" xfId="7567"/>
    <cellStyle name="常规 24 2 3 2 2 2" xfId="7568"/>
    <cellStyle name="常规 19 2 3 2 2 2" xfId="7569"/>
    <cellStyle name="60% - 强调文字颜色 5 3 5 3" xfId="7570"/>
    <cellStyle name="链接单元格 3 2 2 2 2 3" xfId="7571"/>
    <cellStyle name="60% - 强调文字颜色 5 3 6" xfId="7572"/>
    <cellStyle name="链接单元格 3 2 2 2 3" xfId="7573"/>
    <cellStyle name="60% - 强调文字颜色 5 3 6 2" xfId="7574"/>
    <cellStyle name="常规 7 19 2 2 6 3 3" xfId="7575"/>
    <cellStyle name="链接单元格 3 2 2 2 3 2" xfId="7576"/>
    <cellStyle name="输出 2 4 2 4" xfId="7577"/>
    <cellStyle name="60% - 强调文字颜色 5 4" xfId="7578"/>
    <cellStyle name="60% - 强调文字颜色 6 2" xfId="7579"/>
    <cellStyle name="适中 2 6 4 2" xfId="7580"/>
    <cellStyle name="60% - 强调文字颜色 6 2 2 2" xfId="7581"/>
    <cellStyle name="标题 4 3 3 6" xfId="7582"/>
    <cellStyle name="60% - 强调文字颜色 6 2 2 2 2" xfId="7583"/>
    <cellStyle name="标题 6 2 2 2 3 2" xfId="7584"/>
    <cellStyle name="60% - 强调文字颜色 6 2 2 2 3" xfId="7585"/>
    <cellStyle name="60% - 强调文字颜色 6 2 2 2 3 2" xfId="7586"/>
    <cellStyle name="60% - 强调文字颜色 6 2 2 2 3 2 2" xfId="7587"/>
    <cellStyle name="计算 3 6 3" xfId="7588"/>
    <cellStyle name="60% - 强调文字颜色 6 2 2 2 3 3" xfId="7589"/>
    <cellStyle name="警告文本 2 2 3 2 3 2" xfId="7590"/>
    <cellStyle name="常规 23 22 2 2" xfId="7591"/>
    <cellStyle name="常规 23 17 2 2" xfId="7592"/>
    <cellStyle name="标题 6 3 4 3 2" xfId="7593"/>
    <cellStyle name="标题 4 2 2 2 4 2 2" xfId="7594"/>
    <cellStyle name="60% - 强调文字颜色 6 2 2 2 4" xfId="7595"/>
    <cellStyle name="汇总 2 2 4 2 3 2" xfId="7596"/>
    <cellStyle name="60% - 强调文字颜色 6 2 2 2 5" xfId="7597"/>
    <cellStyle name="常规 7 2 36 4 2 2" xfId="7598"/>
    <cellStyle name="常规 7 2 41 4 2 2" xfId="7599"/>
    <cellStyle name="60% - 强调文字颜色 6 2 2 3" xfId="7600"/>
    <cellStyle name="60% - 强调文字颜色 6 2 2 3 2" xfId="7601"/>
    <cellStyle name="60% - 强调文字颜色 6 2 2 3 2 2" xfId="7602"/>
    <cellStyle name="60% - 强调文字颜色 6 2 2 3 3" xfId="7603"/>
    <cellStyle name="60% - 强调文字颜色 6 2 2 4 2 2" xfId="7604"/>
    <cellStyle name="60% - 强调文字颜色 6 2 2 4 3" xfId="7605"/>
    <cellStyle name="适中 2 3 4 2 2 2" xfId="7606"/>
    <cellStyle name="60% - 强调文字颜色 6 2 2 5" xfId="7607"/>
    <cellStyle name="常规 14 23 2" xfId="7608"/>
    <cellStyle name="常规 14 18 2" xfId="7609"/>
    <cellStyle name="60% - 强调文字颜色 6 2 2 5 2 2" xfId="7610"/>
    <cellStyle name="常规 14 24" xfId="7611"/>
    <cellStyle name="常规 14 19" xfId="7612"/>
    <cellStyle name="60% - 强调文字颜色 6 2 2 5 3" xfId="7613"/>
    <cellStyle name="适中 2 3 4 2 3 2" xfId="7614"/>
    <cellStyle name="60% - 强调文字颜色 6 2 2 6" xfId="7615"/>
    <cellStyle name="60% - 强调文字颜色 6 2 2 6 2" xfId="7616"/>
    <cellStyle name="60% - 强调文字颜色 6 2 3" xfId="7617"/>
    <cellStyle name="60% - 强调文字颜色 6 2 3 2" xfId="7618"/>
    <cellStyle name="60% - 强调文字颜色 6 2 3 2 2" xfId="7619"/>
    <cellStyle name="常规 31 10 2 2" xfId="7620"/>
    <cellStyle name="常规 26 10 2 2" xfId="7621"/>
    <cellStyle name="标题 6 2 2 3 3 2" xfId="7622"/>
    <cellStyle name="60% - 强调文字颜色 6 2 3 2 3" xfId="7623"/>
    <cellStyle name="60% - 强调文字颜色 6 2 3 3" xfId="7624"/>
    <cellStyle name="60% - 强调文字颜色 6 2 3 5" xfId="7625"/>
    <cellStyle name="60% - 强调文字颜色 6 2 4" xfId="7626"/>
    <cellStyle name="60% - 强调文字颜色 6 2 4 2" xfId="7627"/>
    <cellStyle name="常规 7 2 2 15 2 4" xfId="7628"/>
    <cellStyle name="常规 7 2 2 20 2 4" xfId="7629"/>
    <cellStyle name="60% - 强调文字颜色 6 2 4 2 2" xfId="7630"/>
    <cellStyle name="60% - 强调文字颜色 6 2 5 2 2" xfId="7631"/>
    <cellStyle name="60% - 强调文字颜色 6 2 6" xfId="7632"/>
    <cellStyle name="60% - 强调文字颜色 6 2 6 2" xfId="7633"/>
    <cellStyle name="输出 3 3 2 4" xfId="7634"/>
    <cellStyle name="强调文字颜色 3 2 3 2" xfId="7635"/>
    <cellStyle name="解释性文本 3 2 3 2 2" xfId="7636"/>
    <cellStyle name="常规 2 7 2 2 6" xfId="7637"/>
    <cellStyle name="60% - 强调文字颜色 6 2 6 2 2" xfId="7638"/>
    <cellStyle name="输出 3 3 2 4 2" xfId="7639"/>
    <cellStyle name="60% - 强调文字颜色 6 3" xfId="7640"/>
    <cellStyle name="60% - 强调文字颜色 6 3 2 2" xfId="7641"/>
    <cellStyle name="60% - 强调文字颜色 6 3 2 2 2 2 2" xfId="7642"/>
    <cellStyle name="常规 7 20 2 16 4 2" xfId="7643"/>
    <cellStyle name="常规 7 20 2 21 4 2" xfId="7644"/>
    <cellStyle name="60% - 强调文字颜色 6 3 2 2 2 3" xfId="7645"/>
    <cellStyle name="常规 7 20 2 16 5" xfId="7646"/>
    <cellStyle name="常规 7 20 2 21 5" xfId="7647"/>
    <cellStyle name="60% - 强调文字颜色 6 3 2 2 3 2" xfId="7648"/>
    <cellStyle name="常规 7 20 2 17 4" xfId="7649"/>
    <cellStyle name="常规 7 20 2 22 4" xfId="7650"/>
    <cellStyle name="60% - 强调文字颜色 6 3 2 2 3 2 2" xfId="7651"/>
    <cellStyle name="常规 7 20 2 17 4 2" xfId="7652"/>
    <cellStyle name="常规 7 20 2 22 4 2" xfId="7653"/>
    <cellStyle name="60% - 强调文字颜色 6 3 2 2 3 3" xfId="7654"/>
    <cellStyle name="常规 7 20 2 17 5" xfId="7655"/>
    <cellStyle name="常规 7 20 2 22 5" xfId="7656"/>
    <cellStyle name="60% - 强调文字颜色 6 3 2 2 4 2" xfId="7657"/>
    <cellStyle name="常规 7 20 2 18 4" xfId="7658"/>
    <cellStyle name="常规 7 20 2 23 4" xfId="7659"/>
    <cellStyle name="标题 2 5" xfId="7660"/>
    <cellStyle name="强调文字颜色 5 3 2 2 3 2 2 2" xfId="7661"/>
    <cellStyle name="60% - 强调文字颜色 6 3 2 2 4 2 2" xfId="7662"/>
    <cellStyle name="常规 7 20 2 18 4 2" xfId="7663"/>
    <cellStyle name="常规 7 20 2 23 4 2" xfId="7664"/>
    <cellStyle name="60% - 强调文字颜色 6 3 2 2 4 3" xfId="7665"/>
    <cellStyle name="常规 7 20 2 18 5" xfId="7666"/>
    <cellStyle name="常规 7 20 2 23 5" xfId="7667"/>
    <cellStyle name="常规 33 3 5 2" xfId="7668"/>
    <cellStyle name="常规 28 3 5 2" xfId="7669"/>
    <cellStyle name="60% - 强调文字颜色 6 3 2 2 6" xfId="7670"/>
    <cellStyle name="常规 7 2 4 12 2 2" xfId="7671"/>
    <cellStyle name="60% - 强调文字颜色 6 3 2 3" xfId="7672"/>
    <cellStyle name="60% - 强调文字颜色 6 3 2 4 2 2" xfId="7673"/>
    <cellStyle name="60% - 强调文字颜色 6 3 2 4 3" xfId="7674"/>
    <cellStyle name="注释 2 2 2 3 2 2" xfId="7675"/>
    <cellStyle name="60% - 强调文字颜色 6 3 2 5" xfId="7676"/>
    <cellStyle name="60% - 强调文字颜色 6 3 2 5 2" xfId="7677"/>
    <cellStyle name="60% - 强调文字颜色 6 3 2 5 2 2" xfId="7678"/>
    <cellStyle name="检查单元格 2 6" xfId="7679"/>
    <cellStyle name="60% - 强调文字颜色 6 3 2 6" xfId="7680"/>
    <cellStyle name="60% - 强调文字颜色 6 3 2 6 2" xfId="7681"/>
    <cellStyle name="60% - 强调文字颜色 6 3 2 7" xfId="7682"/>
    <cellStyle name="常规 8 16 4 2 2" xfId="7683"/>
    <cellStyle name="常规 8 21 4 2 2" xfId="7684"/>
    <cellStyle name="60% - 强调文字颜色 6 3 3" xfId="7685"/>
    <cellStyle name="常规 7 2 2 2 2 17 2 2 2" xfId="7686"/>
    <cellStyle name="常规 7 2 2 2 2 22 2 2 2" xfId="7687"/>
    <cellStyle name="60% - 强调文字颜色 6 3 3 2" xfId="7688"/>
    <cellStyle name="60% - 强调文字颜色 6 3 3 2 2" xfId="7689"/>
    <cellStyle name="常规 4 4 9" xfId="7690"/>
    <cellStyle name="60% - 强调文字颜色 6 3 3 2 2 2" xfId="7691"/>
    <cellStyle name="60% - 强调文字颜色 6 3 3 2 3" xfId="7692"/>
    <cellStyle name="60% - 强调文字颜色 6 3 4" xfId="7693"/>
    <cellStyle name="60% - 强调文字颜色 6 3 4 2" xfId="7694"/>
    <cellStyle name="常规 7 2 2 16 2 4" xfId="7695"/>
    <cellStyle name="常规 7 2 2 21 2 4" xfId="7696"/>
    <cellStyle name="60% - 强调文字颜色 6 3 4 2 2" xfId="7697"/>
    <cellStyle name="60% - 强调文字颜色 6 3 5 2" xfId="7698"/>
    <cellStyle name="链接单元格 3 2 3 2 2 2" xfId="7699"/>
    <cellStyle name="解释性文本 3 3 2 2" xfId="7700"/>
    <cellStyle name="差 3 2 2 3 2 3" xfId="7701"/>
    <cellStyle name="链接单元格 2 2 2 2 2 4" xfId="7702"/>
    <cellStyle name="60% - 强调文字颜色 6 3 5 2 2" xfId="7703"/>
    <cellStyle name="60% - 强调文字颜色 6 3 5 3" xfId="7704"/>
    <cellStyle name="60% - 强调文字颜色 6 3 6" xfId="7705"/>
    <cellStyle name="链接单元格 3 2 3 2 3" xfId="7706"/>
    <cellStyle name="60% - 强调文字颜色 6 3 6 2" xfId="7707"/>
    <cellStyle name="链接单元格 3 2 3 2 3 2" xfId="7708"/>
    <cellStyle name="输出 3 4 2 4" xfId="7709"/>
    <cellStyle name="60% - 强调文字颜色 6 3 6 2 2" xfId="7710"/>
    <cellStyle name="60% - 强调文字颜色 6 3 6 3" xfId="7711"/>
    <cellStyle name="百分比 3 2 2" xfId="7712"/>
    <cellStyle name="强调文字颜色 6 3 3 6" xfId="7713"/>
    <cellStyle name="60% - 强调文字颜色 6 4" xfId="7714"/>
    <cellStyle name="百分比 2" xfId="7715"/>
    <cellStyle name="百分比 2 2" xfId="7716"/>
    <cellStyle name="百分比 2 2 2" xfId="7717"/>
    <cellStyle name="强调文字颜色 6 2 3 6" xfId="7718"/>
    <cellStyle name="百分比 2 3" xfId="7719"/>
    <cellStyle name="百分比 2 3 2" xfId="7720"/>
    <cellStyle name="百分比 2 4" xfId="7721"/>
    <cellStyle name="常规 7 2 2 2 9 2 2" xfId="7722"/>
    <cellStyle name="警告文本 2 2 2 5 2 2" xfId="7723"/>
    <cellStyle name="百分比 2 5" xfId="7724"/>
    <cellStyle name="常规 7 2 2 2 9 2 3" xfId="7725"/>
    <cellStyle name="百分比 3" xfId="7726"/>
    <cellStyle name="常规 7 2 2 2 45 3 2" xfId="7727"/>
    <cellStyle name="百分比 3 2" xfId="7728"/>
    <cellStyle name="百分比 3 3" xfId="7729"/>
    <cellStyle name="百分比 4" xfId="7730"/>
    <cellStyle name="百分比 4 2" xfId="7731"/>
    <cellStyle name="百分比 4 2 2" xfId="7732"/>
    <cellStyle name="百分比 4 3 2" xfId="7733"/>
    <cellStyle name="百分比 4 4" xfId="7734"/>
    <cellStyle name="常规 7 2 2 2 9 4 2" xfId="7735"/>
    <cellStyle name="常规 2 2 8" xfId="7736"/>
    <cellStyle name="常规 4 7 4 2 3" xfId="7737"/>
    <cellStyle name="常规 10 12 2 2" xfId="7738"/>
    <cellStyle name="常规 8 4 36 3" xfId="7739"/>
    <cellStyle name="常规 8 4 41 3" xfId="7740"/>
    <cellStyle name="常规 7 2 2 2 9 4 2 2" xfId="7741"/>
    <cellStyle name="百分比 4 4 2" xfId="7742"/>
    <cellStyle name="常规 7 2 4 2 9 2 4" xfId="7743"/>
    <cellStyle name="百分比 5" xfId="7744"/>
    <cellStyle name="标题 5 2 2 3" xfId="7745"/>
    <cellStyle name="百分比 5 2" xfId="7746"/>
    <cellStyle name="标题 5 2 2 4" xfId="7747"/>
    <cellStyle name="常规 8 2 2 2 4 2" xfId="7748"/>
    <cellStyle name="百分比 5 3" xfId="7749"/>
    <cellStyle name="百分比 6" xfId="7750"/>
    <cellStyle name="百分比 7" xfId="7751"/>
    <cellStyle name="标题 5 2 4 3" xfId="7752"/>
    <cellStyle name="百分比 7 2" xfId="7753"/>
    <cellStyle name="百分比 7 3" xfId="7754"/>
    <cellStyle name="常规 31 13 2" xfId="7755"/>
    <cellStyle name="常规 26 13 2" xfId="7756"/>
    <cellStyle name="标题 1 2" xfId="7757"/>
    <cellStyle name="常规 31 13 2 2" xfId="7758"/>
    <cellStyle name="常规 26 13 2 2" xfId="7759"/>
    <cellStyle name="标题 1 2 2" xfId="7760"/>
    <cellStyle name="标题 1 2 2 2 2 2 2" xfId="7761"/>
    <cellStyle name="标题 1 2 2 2 2 2 2 2" xfId="7762"/>
    <cellStyle name="标题 1 2 2 2 2 3 2" xfId="7763"/>
    <cellStyle name="标题 1 2 2 2 3" xfId="7764"/>
    <cellStyle name="标题 1 2 2 2 3 2" xfId="7765"/>
    <cellStyle name="标题 1 2 2 2 3 2 2" xfId="7766"/>
    <cellStyle name="标题 1 2 2 2 3 2 2 2" xfId="7767"/>
    <cellStyle name="常规 285" xfId="7768"/>
    <cellStyle name="常规 290" xfId="7769"/>
    <cellStyle name="常规 335" xfId="7770"/>
    <cellStyle name="常规 340" xfId="7771"/>
    <cellStyle name="标题 1 2 2 2 3 3" xfId="7772"/>
    <cellStyle name="标题 1 2 2 2 3 3 2" xfId="7773"/>
    <cellStyle name="标题 3 2 4 2" xfId="7774"/>
    <cellStyle name="常规 7 2 29 2" xfId="7775"/>
    <cellStyle name="常规 7 2 34 2" xfId="7776"/>
    <cellStyle name="标题 1 2 2 2 4" xfId="7777"/>
    <cellStyle name="标题 3 2 4 2 2" xfId="7778"/>
    <cellStyle name="常规 7 2 29 2 2" xfId="7779"/>
    <cellStyle name="常规 7 2 34 2 2" xfId="7780"/>
    <cellStyle name="常规 21 10" xfId="7781"/>
    <cellStyle name="常规 16 10" xfId="7782"/>
    <cellStyle name="标题 1 2 2 2 4 2" xfId="7783"/>
    <cellStyle name="常规 21 10 2" xfId="7784"/>
    <cellStyle name="标题 1 2 2 2 4 2 2" xfId="7785"/>
    <cellStyle name="常规 8 4 2 32 2 2 2" xfId="7786"/>
    <cellStyle name="常规 8 4 2 27 2 2 2" xfId="7787"/>
    <cellStyle name="常规 21 11" xfId="7788"/>
    <cellStyle name="标题 1 2 2 2 4 3" xfId="7789"/>
    <cellStyle name="强调文字颜色 5 2 10" xfId="7790"/>
    <cellStyle name="常规 21 11 2" xfId="7791"/>
    <cellStyle name="标题 1 2 2 2 4 3 2" xfId="7792"/>
    <cellStyle name="标题 3 2 4 3" xfId="7793"/>
    <cellStyle name="常规 7 2 29 3" xfId="7794"/>
    <cellStyle name="常规 7 2 34 3" xfId="7795"/>
    <cellStyle name="标题 1 2 2 2 5" xfId="7796"/>
    <cellStyle name="常规 21 60" xfId="7797"/>
    <cellStyle name="常规 21 55" xfId="7798"/>
    <cellStyle name="标题 1 2 2 2 5 2" xfId="7799"/>
    <cellStyle name="常规 21 60 2" xfId="7800"/>
    <cellStyle name="常规 21 55 2" xfId="7801"/>
    <cellStyle name="标题 1 2 2 2 5 2 2" xfId="7802"/>
    <cellStyle name="标题 1 2 2 2 6" xfId="7803"/>
    <cellStyle name="标题 1 2 2 2 6 2" xfId="7804"/>
    <cellStyle name="标题 2 2 3 5" xfId="7805"/>
    <cellStyle name="标题 1 2 2 3 2 2" xfId="7806"/>
    <cellStyle name="标题 2 2 3 5 2" xfId="7807"/>
    <cellStyle name="标题 1 2 2 3 2 2 2" xfId="7808"/>
    <cellStyle name="标题 1 2 2 3 3" xfId="7809"/>
    <cellStyle name="标题 1 2 2 3 3 2" xfId="7810"/>
    <cellStyle name="标题 2 3 3 5 2" xfId="7811"/>
    <cellStyle name="常规 20 31 2 2" xfId="7812"/>
    <cellStyle name="常规 20 26 2 2" xfId="7813"/>
    <cellStyle name="标题 1 2 2 4 2 2 2" xfId="7814"/>
    <cellStyle name="常规 20 32" xfId="7815"/>
    <cellStyle name="常规 20 27" xfId="7816"/>
    <cellStyle name="标题 1 2 2 4 3" xfId="7817"/>
    <cellStyle name="强调文字颜色 6 2 2 8" xfId="7818"/>
    <cellStyle name="常规 20 32 2" xfId="7819"/>
    <cellStyle name="常规 20 27 2" xfId="7820"/>
    <cellStyle name="标题 1 2 2 4 3 2" xfId="7821"/>
    <cellStyle name="强调文字颜色 6 2 2 8 2" xfId="7822"/>
    <cellStyle name="标题 1 2 2 5 3" xfId="7823"/>
    <cellStyle name="强调文字颜色 6 2 3 8" xfId="7824"/>
    <cellStyle name="标题 1 2 2 5 3 2" xfId="7825"/>
    <cellStyle name="标题 1 2 2 7" xfId="7826"/>
    <cellStyle name="标题 1 2 2 7 2" xfId="7827"/>
    <cellStyle name="常规 23 31 2 2" xfId="7828"/>
    <cellStyle name="常规 23 26 2 2" xfId="7829"/>
    <cellStyle name="标题 1 2 3" xfId="7830"/>
    <cellStyle name="标题 1 2 3 2" xfId="7831"/>
    <cellStyle name="标题 1 2 3 2 2 2" xfId="7832"/>
    <cellStyle name="常规 7 2 2 38 5" xfId="7833"/>
    <cellStyle name="常规 7 2 2 43 5" xfId="7834"/>
    <cellStyle name="标题 1 2 3 2 2 2 2" xfId="7835"/>
    <cellStyle name="标题 1 2 3 2 3" xfId="7836"/>
    <cellStyle name="常规 7 2 2 39 5" xfId="7837"/>
    <cellStyle name="常规 7 2 2 44 5" xfId="7838"/>
    <cellStyle name="标题 1 2 3 2 3 2" xfId="7839"/>
    <cellStyle name="常规 7 2 4 2 35 2 3" xfId="7840"/>
    <cellStyle name="常规 7 2 4 2 40 2 3" xfId="7841"/>
    <cellStyle name="标题 2 2 3 4 2 2 2" xfId="7842"/>
    <cellStyle name="标题 1 2 3 3" xfId="7843"/>
    <cellStyle name="标题 3 2 3 5" xfId="7844"/>
    <cellStyle name="常规 7 2 28 5" xfId="7845"/>
    <cellStyle name="常规 7 2 33 5" xfId="7846"/>
    <cellStyle name="标题 1 2 3 3 2 2" xfId="7847"/>
    <cellStyle name="标题 3 2 3 5 2" xfId="7848"/>
    <cellStyle name="标题 1 2 3 3 2 2 2" xfId="7849"/>
    <cellStyle name="标题 1 2 3 3 3" xfId="7850"/>
    <cellStyle name="标题 1 2 3 3 3 2" xfId="7851"/>
    <cellStyle name="常规 7 2 4 2 36 2 3" xfId="7852"/>
    <cellStyle name="常规 7 2 4 2 41 2 3" xfId="7853"/>
    <cellStyle name="标题 3 3 3 5 2" xfId="7854"/>
    <cellStyle name="常规 30 31 2 2" xfId="7855"/>
    <cellStyle name="常规 30 26 2 2" xfId="7856"/>
    <cellStyle name="常规 25 31 2 2" xfId="7857"/>
    <cellStyle name="常规 25 26 2 2" xfId="7858"/>
    <cellStyle name="标题 1 2 3 4 2 2 2" xfId="7859"/>
    <cellStyle name="常规 20 44 2 2" xfId="7860"/>
    <cellStyle name="常规 20 39 2 2" xfId="7861"/>
    <cellStyle name="标题 1 2 4" xfId="7862"/>
    <cellStyle name="强调文字颜色 4 2 2 3 2" xfId="7863"/>
    <cellStyle name="标题 1 2 4 2" xfId="7864"/>
    <cellStyle name="强调文字颜色 4 2 2 3 2 2" xfId="7865"/>
    <cellStyle name="标题 1 2 4 2 2" xfId="7866"/>
    <cellStyle name="强调文字颜色 4 2 2 3 2 2 2" xfId="7867"/>
    <cellStyle name="标题 1 2 4 2 2 2" xfId="7868"/>
    <cellStyle name="标题 1 2 4 3" xfId="7869"/>
    <cellStyle name="强调文字颜色 4 2 2 3 2 3" xfId="7870"/>
    <cellStyle name="标题 1 2 4 3 2" xfId="7871"/>
    <cellStyle name="强调文字颜色 4 2 2 3 2 3 2" xfId="7872"/>
    <cellStyle name="标题 3 3 2 6 2" xfId="7873"/>
    <cellStyle name="常规 12 57 2 2" xfId="7874"/>
    <cellStyle name="标题 1 2 5" xfId="7875"/>
    <cellStyle name="强调文字颜色 4 2 2 3 3" xfId="7876"/>
    <cellStyle name="标题 1 2 5 2" xfId="7877"/>
    <cellStyle name="强调文字颜色 4 2 2 3 3 2" xfId="7878"/>
    <cellStyle name="标题 1 2 5 2 2" xfId="7879"/>
    <cellStyle name="常规 8 4 2 38" xfId="7880"/>
    <cellStyle name="常规 8 4 2 43" xfId="7881"/>
    <cellStyle name="常规 4 7 3 4 3" xfId="7882"/>
    <cellStyle name="标题 1 2 5 2 2 2" xfId="7883"/>
    <cellStyle name="强调文字颜色 1 2 2 3 4" xfId="7884"/>
    <cellStyle name="标题 1 2 5 3" xfId="7885"/>
    <cellStyle name="标题 1 2 5 3 2" xfId="7886"/>
    <cellStyle name="标题 1 2 6" xfId="7887"/>
    <cellStyle name="常规 7 55 2 3 2" xfId="7888"/>
    <cellStyle name="常规 7 60 2 3 2" xfId="7889"/>
    <cellStyle name="强调文字颜色 4 2 2 3 4" xfId="7890"/>
    <cellStyle name="标题 1 2 6 2" xfId="7891"/>
    <cellStyle name="强调文字颜色 4 2 2 3 4 2" xfId="7892"/>
    <cellStyle name="标题 1 2 6 3" xfId="7893"/>
    <cellStyle name="标题 1 3 2 2 2" xfId="7894"/>
    <cellStyle name="标题 1 3 2 2 2 2" xfId="7895"/>
    <cellStyle name="标题 1 3 2 2 2 2 2" xfId="7896"/>
    <cellStyle name="标题 1 3 2 2 2 2 2 2" xfId="7897"/>
    <cellStyle name="标题 1 3 2 2 2 3 2" xfId="7898"/>
    <cellStyle name="常规 35 3 3 2 2" xfId="7899"/>
    <cellStyle name="常规 40 3 3 2 2" xfId="7900"/>
    <cellStyle name="标题 1 3 2 2 3" xfId="7901"/>
    <cellStyle name="标题 1 3 2 2 3 2" xfId="7902"/>
    <cellStyle name="标题 1 3 2 2 3 2 2" xfId="7903"/>
    <cellStyle name="适中 2 2 7" xfId="7904"/>
    <cellStyle name="标题 1 3 2 2 3 2 2 2" xfId="7905"/>
    <cellStyle name="适中 2 2 7 2" xfId="7906"/>
    <cellStyle name="标题 1 3 2 2 3 3" xfId="7907"/>
    <cellStyle name="常规 35 3 4 2" xfId="7908"/>
    <cellStyle name="常规 40 3 4 2" xfId="7909"/>
    <cellStyle name="标题 1 3 2 2 3 3 2" xfId="7910"/>
    <cellStyle name="常规 35 3 4 2 2" xfId="7911"/>
    <cellStyle name="常规 40 3 4 2 2" xfId="7912"/>
    <cellStyle name="适中 2 3 7" xfId="7913"/>
    <cellStyle name="标题 4 2 4 2" xfId="7914"/>
    <cellStyle name="标题 1 3 2 2 4" xfId="7915"/>
    <cellStyle name="标题 4 2 4 2 2" xfId="7916"/>
    <cellStyle name="标题 1 3 2 2 4 2" xfId="7917"/>
    <cellStyle name="标题 1 3 2 2 4 2 2" xfId="7918"/>
    <cellStyle name="适中 3 2 7" xfId="7919"/>
    <cellStyle name="标题 1 3 2 2 4 3 2" xfId="7920"/>
    <cellStyle name="适中 3 3 7" xfId="7921"/>
    <cellStyle name="标题 4 2 4 3" xfId="7922"/>
    <cellStyle name="标题 1 3 2 2 5" xfId="7923"/>
    <cellStyle name="标题 1 3 2 2 5 2" xfId="7924"/>
    <cellStyle name="汇总 2 2 8" xfId="7925"/>
    <cellStyle name="标题 1 3 2 2 5 2 2" xfId="7926"/>
    <cellStyle name="汇总 2 2 8 2" xfId="7927"/>
    <cellStyle name="注释 3 2 5 3 2" xfId="7928"/>
    <cellStyle name="标题 1 3 2 2 6" xfId="7929"/>
    <cellStyle name="常规 7 2 4 2 3 2 3" xfId="7930"/>
    <cellStyle name="标题 1 3 2 2 6 2" xfId="7931"/>
    <cellStyle name="汇总 2 3 8" xfId="7932"/>
    <cellStyle name="标题 1 3 2 3" xfId="7933"/>
    <cellStyle name="标题 1 3 2 3 2" xfId="7934"/>
    <cellStyle name="标题 1 3 2 3 2 2" xfId="7935"/>
    <cellStyle name="标题 1 3 2 3 2 2 2" xfId="7936"/>
    <cellStyle name="标题 1 3 2 3 3" xfId="7937"/>
    <cellStyle name="标题 1 3 2 3 3 2" xfId="7938"/>
    <cellStyle name="标题 1 3 2 6" xfId="7939"/>
    <cellStyle name="标题 1 3 2 6 2" xfId="7940"/>
    <cellStyle name="标题 1 3 2 6 2 2" xfId="7941"/>
    <cellStyle name="标题 1 3 2 7" xfId="7942"/>
    <cellStyle name="标题 1 3 2 7 2" xfId="7943"/>
    <cellStyle name="标题 1 3 3" xfId="7944"/>
    <cellStyle name="标题 1 3 3 2" xfId="7945"/>
    <cellStyle name="标题 1 3 3 2 2" xfId="7946"/>
    <cellStyle name="标题 1 3 3 2 2 2" xfId="7947"/>
    <cellStyle name="标题 1 3 3 2 2 2 2" xfId="7948"/>
    <cellStyle name="标题 1 3 3 2 3" xfId="7949"/>
    <cellStyle name="好 2 2 4 2" xfId="7950"/>
    <cellStyle name="好 2 2 4 2 2" xfId="7951"/>
    <cellStyle name="标题 1 3 3 2 3 2" xfId="7952"/>
    <cellStyle name="输入 2 2 9" xfId="7953"/>
    <cellStyle name="标题 1 3 3 3" xfId="7954"/>
    <cellStyle name="标题 1 3 3 3 2" xfId="7955"/>
    <cellStyle name="标题 1 3 3 3 2 2" xfId="7956"/>
    <cellStyle name="常规 28 2 2 2 2 3" xfId="7957"/>
    <cellStyle name="常规 33 2 2 2 2 3" xfId="7958"/>
    <cellStyle name="标题 1 3 3 3 2 2 2" xfId="7959"/>
    <cellStyle name="标题 1 3 3 3 3" xfId="7960"/>
    <cellStyle name="好 2 2 5 2" xfId="7961"/>
    <cellStyle name="好 2 2 5 2 2" xfId="7962"/>
    <cellStyle name="标题 1 3 3 3 3 2" xfId="7963"/>
    <cellStyle name="输入 3 2 9" xfId="7964"/>
    <cellStyle name="标题 1 3 3 6" xfId="7965"/>
    <cellStyle name="标题 1 3 4 2 2" xfId="7966"/>
    <cellStyle name="强调文字颜色 4 2 2 4 2 2 2" xfId="7967"/>
    <cellStyle name="标题 1 3 4 2 2 2" xfId="7968"/>
    <cellStyle name="标题 1 3 4 3" xfId="7969"/>
    <cellStyle name="强调文字颜色 4 2 2 4 2 3" xfId="7970"/>
    <cellStyle name="标题 1 3 5" xfId="7971"/>
    <cellStyle name="常规 7 20 28 2 3" xfId="7972"/>
    <cellStyle name="常规 7 20 33 2 3" xfId="7973"/>
    <cellStyle name="强调文字颜色 4 2 2 4 3" xfId="7974"/>
    <cellStyle name="标题 1 3 5 2" xfId="7975"/>
    <cellStyle name="常规 7 20 28 2 3 2" xfId="7976"/>
    <cellStyle name="常规 7 20 33 2 3 2" xfId="7977"/>
    <cellStyle name="强调文字颜色 4 2 2 4 3 2" xfId="7978"/>
    <cellStyle name="标题 1 3 5 2 2" xfId="7979"/>
    <cellStyle name="标题 1 3 5 2 2 2" xfId="7980"/>
    <cellStyle name="强调文字颜色 2 2 2 3 4" xfId="7981"/>
    <cellStyle name="标题 1 3 5 3" xfId="7982"/>
    <cellStyle name="标题 1 3 5 3 2" xfId="7983"/>
    <cellStyle name="常规 14 4 2 2" xfId="7984"/>
    <cellStyle name="标题 1 3 6" xfId="7985"/>
    <cellStyle name="常规 7 20 28 2 4" xfId="7986"/>
    <cellStyle name="常规 7 20 33 2 4" xfId="7987"/>
    <cellStyle name="强调文字颜色 4 2 2 4 4" xfId="7988"/>
    <cellStyle name="常规 14 4 2 2 2" xfId="7989"/>
    <cellStyle name="标题 1 3 6 2" xfId="7990"/>
    <cellStyle name="强调文字颜色 4 2 2 4 4 2" xfId="7991"/>
    <cellStyle name="标题 1 3 6 2 2" xfId="7992"/>
    <cellStyle name="警告文本 2 4 4" xfId="7993"/>
    <cellStyle name="警告文本 2 4 4 2" xfId="7994"/>
    <cellStyle name="标题 1 3 6 2 2 2" xfId="7995"/>
    <cellStyle name="强调文字颜色 2 3 2 3 4" xfId="7996"/>
    <cellStyle name="标题 1 3 6 3" xfId="7997"/>
    <cellStyle name="标题 1 3 6 3 2" xfId="7998"/>
    <cellStyle name="警告文本 2 5 4" xfId="7999"/>
    <cellStyle name="标题 1 5" xfId="8000"/>
    <cellStyle name="解释性文本 2 3 2 2 3" xfId="8001"/>
    <cellStyle name="常规 31 14 2" xfId="8002"/>
    <cellStyle name="常规 26 14 2" xfId="8003"/>
    <cellStyle name="标题 2 2" xfId="8004"/>
    <cellStyle name="输入 3 2 8" xfId="8005"/>
    <cellStyle name="常规 33 2 2 2 3 2" xfId="8006"/>
    <cellStyle name="常规 28 2 2 2 3 2" xfId="8007"/>
    <cellStyle name="标题 2 2 2 2 6" xfId="8008"/>
    <cellStyle name="常规 21 5 3 2" xfId="8009"/>
    <cellStyle name="标题 2 2 2 2 2 2 2" xfId="8010"/>
    <cellStyle name="常规 7 2 4 38 5" xfId="8011"/>
    <cellStyle name="常规 7 2 4 43 5" xfId="8012"/>
    <cellStyle name="标题 2 2 2 2 6 2" xfId="8013"/>
    <cellStyle name="常规 21 9 3" xfId="8014"/>
    <cellStyle name="输入 3 2 4 2 2 2" xfId="8015"/>
    <cellStyle name="常规 2 7 2 2 2 2 6" xfId="8016"/>
    <cellStyle name="标题 2 2 2 2 2 2 2 2" xfId="8017"/>
    <cellStyle name="常规 21 5 4 2" xfId="8018"/>
    <cellStyle name="标题 2 2 2 2 2 3 2" xfId="8019"/>
    <cellStyle name="常规 7 2 4 39 5" xfId="8020"/>
    <cellStyle name="常规 7 2 4 44 5" xfId="8021"/>
    <cellStyle name="标题 2 2 2 2 3" xfId="8022"/>
    <cellStyle name="标题 2 2 2 2 3 2" xfId="8023"/>
    <cellStyle name="常规 16 6 3" xfId="8024"/>
    <cellStyle name="常规 21 6 3" xfId="8025"/>
    <cellStyle name="标题 2 2 2 2 3 2 2" xfId="8026"/>
    <cellStyle name="常规 21 6 3 2" xfId="8027"/>
    <cellStyle name="标题 2 2 2 2 3 2 2 2" xfId="8028"/>
    <cellStyle name="标题 2 2 2 2 3 3" xfId="8029"/>
    <cellStyle name="常规 21 6 4" xfId="8030"/>
    <cellStyle name="标题 2 2 2 2 3 3 2" xfId="8031"/>
    <cellStyle name="常规 21 6 4 2" xfId="8032"/>
    <cellStyle name="标题 2 2 2 2 4" xfId="8033"/>
    <cellStyle name="常规 21 7 3" xfId="8034"/>
    <cellStyle name="标题 2 2 2 2 4 2" xfId="8035"/>
    <cellStyle name="常规 7 2 2 39 2 4" xfId="8036"/>
    <cellStyle name="常规 7 2 2 44 2 4" xfId="8037"/>
    <cellStyle name="输入 3 2 6 3" xfId="8038"/>
    <cellStyle name="常规 2 4 2 2 2 2" xfId="8039"/>
    <cellStyle name="标题 2 2 2 2 4 3" xfId="8040"/>
    <cellStyle name="标题 2 2 2 2 5" xfId="8041"/>
    <cellStyle name="标题 2 2 2 2 5 2" xfId="8042"/>
    <cellStyle name="常规 21 8 3" xfId="8043"/>
    <cellStyle name="标题 2 2 2 3 2 2" xfId="8044"/>
    <cellStyle name="常规 17 5 3" xfId="8045"/>
    <cellStyle name="常规 22 5 3" xfId="8046"/>
    <cellStyle name="标题 2 3 2 2 6" xfId="8047"/>
    <cellStyle name="标题 2 2 2 3 2 2 2" xfId="8048"/>
    <cellStyle name="常规 22 5 3 2" xfId="8049"/>
    <cellStyle name="差 2 5 2 3" xfId="8050"/>
    <cellStyle name="输入 3 3 4 2 2" xfId="8051"/>
    <cellStyle name="标题 2 2 2 3 3" xfId="8052"/>
    <cellStyle name="标题 2 2 2 3 3 2" xfId="8053"/>
    <cellStyle name="常规 17 6 3" xfId="8054"/>
    <cellStyle name="常规 22 6 3" xfId="8055"/>
    <cellStyle name="标题 2 2 2 4 2" xfId="8056"/>
    <cellStyle name="标题 2 2 2 4 2 2" xfId="8057"/>
    <cellStyle name="常规 18 5 3" xfId="8058"/>
    <cellStyle name="常规 23 5 3" xfId="8059"/>
    <cellStyle name="标题 2 2 2 4 2 2 2" xfId="8060"/>
    <cellStyle name="常规 23 5 3 2" xfId="8061"/>
    <cellStyle name="差 3 5 2 3" xfId="8062"/>
    <cellStyle name="常规 8 4 2 17 2 3" xfId="8063"/>
    <cellStyle name="常规 8 4 2 22 2 3" xfId="8064"/>
    <cellStyle name="标题 2 2 2 4 3" xfId="8065"/>
    <cellStyle name="标题 2 2 2 4 3 2" xfId="8066"/>
    <cellStyle name="常规 18 6 3" xfId="8067"/>
    <cellStyle name="常规 23 6 3" xfId="8068"/>
    <cellStyle name="常规 8 2 2 2 26" xfId="8069"/>
    <cellStyle name="常规 8 2 2 2 31" xfId="8070"/>
    <cellStyle name="标题 2 2 2 5" xfId="8071"/>
    <cellStyle name="标题 2 2 2 5 2" xfId="8072"/>
    <cellStyle name="标题 2 2 2 5 3" xfId="8073"/>
    <cellStyle name="常规 7 19 2 2 37 2 2 2" xfId="8074"/>
    <cellStyle name="常规 7 19 2 2 42 2 2 2" xfId="8075"/>
    <cellStyle name="标题 2 2 2 5 3 2" xfId="8076"/>
    <cellStyle name="常规 19 6 3" xfId="8077"/>
    <cellStyle name="常规 24 6 3" xfId="8078"/>
    <cellStyle name="标题 2 2 3 4 2" xfId="8079"/>
    <cellStyle name="标题 2 2 3 4 2 2" xfId="8080"/>
    <cellStyle name="标题 2 2 3 5 2 2" xfId="8081"/>
    <cellStyle name="标题 2 2 3 6 2" xfId="8082"/>
    <cellStyle name="标题 2 2 4 3" xfId="8083"/>
    <cellStyle name="强调文字颜色 4 2 3 3 2 3" xfId="8084"/>
    <cellStyle name="标题 2 2 5 3" xfId="8085"/>
    <cellStyle name="标题 2 2 6 3" xfId="8086"/>
    <cellStyle name="标题 2 3 2 2 2" xfId="8087"/>
    <cellStyle name="注释 2 5 3 2" xfId="8088"/>
    <cellStyle name="标题 2 3 2 2 2 2" xfId="8089"/>
    <cellStyle name="注释 2 5 3 2 2" xfId="8090"/>
    <cellStyle name="常规 3 9 2 4 2 2" xfId="8091"/>
    <cellStyle name="常规 3 12" xfId="8092"/>
    <cellStyle name="标题 2 3 2 2 2 2 2" xfId="8093"/>
    <cellStyle name="注释 2 5 3 2 2 2" xfId="8094"/>
    <cellStyle name="常规 3 12 2" xfId="8095"/>
    <cellStyle name="标题 2 3 2 2 2 2 2 2" xfId="8096"/>
    <cellStyle name="标题 2 3 2 2 2 3 2" xfId="8097"/>
    <cellStyle name="注释 2 5 3 2 3 2" xfId="8098"/>
    <cellStyle name="标题 2 3 2 2 3" xfId="8099"/>
    <cellStyle name="注释 2 5 3 3" xfId="8100"/>
    <cellStyle name="标题 2 3 2 2 3 2" xfId="8101"/>
    <cellStyle name="注释 2 5 3 3 2" xfId="8102"/>
    <cellStyle name="标题 2 3 2 2 3 3" xfId="8103"/>
    <cellStyle name="标题 2 3 2 2 4" xfId="8104"/>
    <cellStyle name="常规 27 2 2 2 3 2" xfId="8105"/>
    <cellStyle name="常规 32 2 2 2 3 2" xfId="8106"/>
    <cellStyle name="注释 2 5 3 4" xfId="8107"/>
    <cellStyle name="标题 2 3 2 2 4 2" xfId="8108"/>
    <cellStyle name="注释 2 5 3 4 2" xfId="8109"/>
    <cellStyle name="常规 2 5 2 2 2 2" xfId="8110"/>
    <cellStyle name="标题 2 3 2 2 4 3" xfId="8111"/>
    <cellStyle name="标题 2 3 2 2 5" xfId="8112"/>
    <cellStyle name="注释 2 5 3 5" xfId="8113"/>
    <cellStyle name="差 2 5 2 2" xfId="8114"/>
    <cellStyle name="常规 8 2 2 2 2 3 2" xfId="8115"/>
    <cellStyle name="标题 2 3 2 2 5 2" xfId="8116"/>
    <cellStyle name="差 2 5 2 2 2" xfId="8117"/>
    <cellStyle name="标题 2 3 2 2 5 2 2" xfId="8118"/>
    <cellStyle name="标题 2 3 2 2 6 2" xfId="8119"/>
    <cellStyle name="标题 2 3 2 3" xfId="8120"/>
    <cellStyle name="注释 2 5 4" xfId="8121"/>
    <cellStyle name="标题 2 3 2 3 2" xfId="8122"/>
    <cellStyle name="注释 2 5 4 2" xfId="8123"/>
    <cellStyle name="标题 2 3 2 3 2 2" xfId="8124"/>
    <cellStyle name="注释 2 5 4 2 2" xfId="8125"/>
    <cellStyle name="标题 2 3 2 3 2 2 2" xfId="8126"/>
    <cellStyle name="输入 3 2 4 2 4" xfId="8127"/>
    <cellStyle name="注释 2 5 4 2 2 2" xfId="8128"/>
    <cellStyle name="标题 2 3 2 3 3" xfId="8129"/>
    <cellStyle name="注释 2 5 4 3" xfId="8130"/>
    <cellStyle name="标题 2 3 2 3 3 2" xfId="8131"/>
    <cellStyle name="注释 2 5 4 3 2" xfId="8132"/>
    <cellStyle name="常规 31 22" xfId="8133"/>
    <cellStyle name="常规 31 17" xfId="8134"/>
    <cellStyle name="常规 26 22" xfId="8135"/>
    <cellStyle name="常规 26 17" xfId="8136"/>
    <cellStyle name="标题 5" xfId="8137"/>
    <cellStyle name="强调文字颜色 6 3 7 3" xfId="8138"/>
    <cellStyle name="标题 2 3 2 4 2" xfId="8139"/>
    <cellStyle name="注释 2 5 5 2" xfId="8140"/>
    <cellStyle name="常规 31 22 2" xfId="8141"/>
    <cellStyle name="常规 31 17 2" xfId="8142"/>
    <cellStyle name="常规 26 22 2" xfId="8143"/>
    <cellStyle name="常规 26 17 2" xfId="8144"/>
    <cellStyle name="标题 5 2" xfId="8145"/>
    <cellStyle name="强调文字颜色 6 3 7 3 2" xfId="8146"/>
    <cellStyle name="标题 2 3 2 4 2 2" xfId="8147"/>
    <cellStyle name="注释 2 5 5 2 2" xfId="8148"/>
    <cellStyle name="常规 31 22 2 2" xfId="8149"/>
    <cellStyle name="常规 31 17 2 2" xfId="8150"/>
    <cellStyle name="常规 26 22 2 2" xfId="8151"/>
    <cellStyle name="常规 26 17 2 2" xfId="8152"/>
    <cellStyle name="标题 5 2 2" xfId="8153"/>
    <cellStyle name="标题 2 3 2 4 2 2 2" xfId="8154"/>
    <cellStyle name="输入 3 3 4 2 4" xfId="8155"/>
    <cellStyle name="常规 31 23" xfId="8156"/>
    <cellStyle name="常规 31 18" xfId="8157"/>
    <cellStyle name="常规 26 23" xfId="8158"/>
    <cellStyle name="常规 26 18" xfId="8159"/>
    <cellStyle name="标题 6" xfId="8160"/>
    <cellStyle name="常规 7 2 4 2 8 4 2" xfId="8161"/>
    <cellStyle name="强调文字颜色 6 3 7 4" xfId="8162"/>
    <cellStyle name="标题 2 3 2 4 3" xfId="8163"/>
    <cellStyle name="注释 2 5 5 3" xfId="8164"/>
    <cellStyle name="常规 31 23 2" xfId="8165"/>
    <cellStyle name="常规 31 18 2" xfId="8166"/>
    <cellStyle name="常规 26 23 2" xfId="8167"/>
    <cellStyle name="常规 26 18 2" xfId="8168"/>
    <cellStyle name="标题 6 2" xfId="8169"/>
    <cellStyle name="常规 7 2 4 2 8 4 2 2" xfId="8170"/>
    <cellStyle name="常规 11 50" xfId="8171"/>
    <cellStyle name="常规 11 45" xfId="8172"/>
    <cellStyle name="标题 2 3 2 4 3 2" xfId="8173"/>
    <cellStyle name="注释 2 5 5 3 2" xfId="8174"/>
    <cellStyle name="标题 2 3 2 5" xfId="8175"/>
    <cellStyle name="注释 2 5 6" xfId="8176"/>
    <cellStyle name="标题 2 3 2 5 2" xfId="8177"/>
    <cellStyle name="注释 2 5 6 2" xfId="8178"/>
    <cellStyle name="标题 2 3 2 5 3" xfId="8179"/>
    <cellStyle name="常规 7 19 2 2 38 2 2 2" xfId="8180"/>
    <cellStyle name="常规 7 19 2 2 43 2 2 2" xfId="8181"/>
    <cellStyle name="常规 21 50" xfId="8182"/>
    <cellStyle name="常规 21 45" xfId="8183"/>
    <cellStyle name="标题 2 3 2 5 3 2" xfId="8184"/>
    <cellStyle name="标题 2 3 2 7" xfId="8185"/>
    <cellStyle name="注释 2 5 8" xfId="8186"/>
    <cellStyle name="标题 2 3 2 7 2" xfId="8187"/>
    <cellStyle name="标题 2 3 3" xfId="8188"/>
    <cellStyle name="标题 2 3 3 2" xfId="8189"/>
    <cellStyle name="注释 2 6 3" xfId="8190"/>
    <cellStyle name="标题 2 3 3 2 2" xfId="8191"/>
    <cellStyle name="注释 2 6 3 2" xfId="8192"/>
    <cellStyle name="标题 2 3 3 2 2 2" xfId="8193"/>
    <cellStyle name="标题 2 3 3 2 3" xfId="8194"/>
    <cellStyle name="标题 2 3 3 2 3 2" xfId="8195"/>
    <cellStyle name="注释 2 6 4" xfId="8196"/>
    <cellStyle name="常规 4 6 2 2 2 2" xfId="8197"/>
    <cellStyle name="标题 2 3 3 3" xfId="8198"/>
    <cellStyle name="注释 2 6 4 2" xfId="8199"/>
    <cellStyle name="标题 2 3 3 3 2" xfId="8200"/>
    <cellStyle name="常规 34 2 2 2 2 3" xfId="8201"/>
    <cellStyle name="标题 2 3 3 3 2 2" xfId="8202"/>
    <cellStyle name="标题 2 3 3 3 2 2 2" xfId="8203"/>
    <cellStyle name="标题 2 3 3 3 3" xfId="8204"/>
    <cellStyle name="标题 2 3 3 3 3 2" xfId="8205"/>
    <cellStyle name="注释 2 6 5" xfId="8206"/>
    <cellStyle name="标题 2 3 3 4" xfId="8207"/>
    <cellStyle name="标题 2 3 3 4 2" xfId="8208"/>
    <cellStyle name="标题 2 3 3 4 3 2" xfId="8209"/>
    <cellStyle name="注释 2 7 3 2" xfId="8210"/>
    <cellStyle name="强调文字颜色 4 2 3 4 2 2 2" xfId="8211"/>
    <cellStyle name="标题 2 3 4 2 2" xfId="8212"/>
    <cellStyle name="标题 2 3 4 2 2 2" xfId="8213"/>
    <cellStyle name="注释 2 7 4" xfId="8214"/>
    <cellStyle name="强调文字颜色 4 2 3 4 2 3" xfId="8215"/>
    <cellStyle name="标题 2 3 4 3" xfId="8216"/>
    <cellStyle name="强调文字颜色 4 2 3 4 3" xfId="8217"/>
    <cellStyle name="常规 7 20 34 2 3" xfId="8218"/>
    <cellStyle name="常规 7 20 29 2 3" xfId="8219"/>
    <cellStyle name="标题 2 3 5" xfId="8220"/>
    <cellStyle name="注释 2 8 3" xfId="8221"/>
    <cellStyle name="强调文字颜色 4 2 3 4 3 2" xfId="8222"/>
    <cellStyle name="常规 7 20 34 2 3 2" xfId="8223"/>
    <cellStyle name="常规 7 20 29 2 3 2" xfId="8224"/>
    <cellStyle name="标题 2 3 5 2" xfId="8225"/>
    <cellStyle name="注释 2 8 4" xfId="8226"/>
    <cellStyle name="标题 2 3 5 3" xfId="8227"/>
    <cellStyle name="注释 2 8 4 2" xfId="8228"/>
    <cellStyle name="标题 2 3 5 3 2" xfId="8229"/>
    <cellStyle name="标题 3 2" xfId="8230"/>
    <cellStyle name="常规 26 15 2" xfId="8231"/>
    <cellStyle name="常规 26 20 2" xfId="8232"/>
    <cellStyle name="常规 31 15 2" xfId="8233"/>
    <cellStyle name="常规 31 20 2" xfId="8234"/>
    <cellStyle name="输入 2 2 4 4" xfId="8235"/>
    <cellStyle name="常规 8 4 2 13 4 2" xfId="8236"/>
    <cellStyle name="常规 7 2 32 2 2 2" xfId="8237"/>
    <cellStyle name="常规 7 2 27 2 2 2" xfId="8238"/>
    <cellStyle name="标题 3 2 2 2 2 2" xfId="8239"/>
    <cellStyle name="常规 8 4 2 13 5" xfId="8240"/>
    <cellStyle name="常规 7 2 32 2 3" xfId="8241"/>
    <cellStyle name="常规 7 2 27 2 3" xfId="8242"/>
    <cellStyle name="标题 3 2 2 2 3" xfId="8243"/>
    <cellStyle name="输入 2 2 5 4" xfId="8244"/>
    <cellStyle name="常规 7 2 32 2 3 2" xfId="8245"/>
    <cellStyle name="常规 7 2 27 2 3 2" xfId="8246"/>
    <cellStyle name="标题 3 2 2 2 3 2" xfId="8247"/>
    <cellStyle name="输入 2 2 5 4 2" xfId="8248"/>
    <cellStyle name="常规 8 2 59 3" xfId="8249"/>
    <cellStyle name="标题 3 2 2 2 3 2 2" xfId="8250"/>
    <cellStyle name="注释 2 31 2 2 2" xfId="8251"/>
    <cellStyle name="注释 2 26 2 2 2" xfId="8252"/>
    <cellStyle name="标题 3 2 2 2 3 3" xfId="8253"/>
    <cellStyle name="输入 2 2 5 5" xfId="8254"/>
    <cellStyle name="常规 7 2 32 2 4" xfId="8255"/>
    <cellStyle name="常规 7 2 27 2 4" xfId="8256"/>
    <cellStyle name="标题 3 2 2 2 4" xfId="8257"/>
    <cellStyle name="输入 2 2 6 4" xfId="8258"/>
    <cellStyle name="标题 3 2 2 2 4 2" xfId="8259"/>
    <cellStyle name="标题 3 2 2 2 4 2 2" xfId="8260"/>
    <cellStyle name="注释 2 31 2 3 2" xfId="8261"/>
    <cellStyle name="注释 2 26 2 3 2" xfId="8262"/>
    <cellStyle name="标题 3 2 2 2 4 3" xfId="8263"/>
    <cellStyle name="标题 3 2 2 2 5 2" xfId="8264"/>
    <cellStyle name="常规 7 2 32 3" xfId="8265"/>
    <cellStyle name="常规 7 2 27 3" xfId="8266"/>
    <cellStyle name="标题 3 2 2 3" xfId="8267"/>
    <cellStyle name="常规 8 4 2 14 4" xfId="8268"/>
    <cellStyle name="常规 7 2 32 3 2" xfId="8269"/>
    <cellStyle name="常规 7 2 27 3 2" xfId="8270"/>
    <cellStyle name="差 3 2 4" xfId="8271"/>
    <cellStyle name="标题 3 2 2 3 2" xfId="8272"/>
    <cellStyle name="输入 2 3 4 4" xfId="8273"/>
    <cellStyle name="常规 8 4 2 14 4 2" xfId="8274"/>
    <cellStyle name="差 3 2 4 2" xfId="8275"/>
    <cellStyle name="标题 3 2 2 3 2 2" xfId="8276"/>
    <cellStyle name="常规 8 4 2 14 5" xfId="8277"/>
    <cellStyle name="差 3 2 5" xfId="8278"/>
    <cellStyle name="标题 3 2 2 3 3" xfId="8279"/>
    <cellStyle name="常规 8 4 2 20 4 2" xfId="8280"/>
    <cellStyle name="常规 8 4 2 15 4 2" xfId="8281"/>
    <cellStyle name="常规 7 2 32 4 2 2" xfId="8282"/>
    <cellStyle name="常规 7 2 27 4 2 2" xfId="8283"/>
    <cellStyle name="差 3 3 4 2" xfId="8284"/>
    <cellStyle name="标题 3 2 2 4 2 2" xfId="8285"/>
    <cellStyle name="常规 8 4 2 20 5" xfId="8286"/>
    <cellStyle name="常规 8 4 2 15 5" xfId="8287"/>
    <cellStyle name="常规 7 2 32 4 3" xfId="8288"/>
    <cellStyle name="常规 7 2 27 4 3" xfId="8289"/>
    <cellStyle name="差 3 3 5" xfId="8290"/>
    <cellStyle name="标题 3 2 2 4 3" xfId="8291"/>
    <cellStyle name="常规 7 2 32 5" xfId="8292"/>
    <cellStyle name="常规 7 2 27 5" xfId="8293"/>
    <cellStyle name="标题 3 2 2 5" xfId="8294"/>
    <cellStyle name="常规 8 4 2 21 4 2" xfId="8295"/>
    <cellStyle name="常规 8 4 2 16 4 2" xfId="8296"/>
    <cellStyle name="标题 3 2 2 5 2 2" xfId="8297"/>
    <cellStyle name="常规 7 2 33 2 2" xfId="8298"/>
    <cellStyle name="常规 7 2 28 2 2" xfId="8299"/>
    <cellStyle name="标题 3 2 3 2 2" xfId="8300"/>
    <cellStyle name="标题 5 7" xfId="8301"/>
    <cellStyle name="输入 3 2 4 4" xfId="8302"/>
    <cellStyle name="常规 7 2 33 2 2 2" xfId="8303"/>
    <cellStyle name="常规 7 2 28 2 2 2" xfId="8304"/>
    <cellStyle name="标题 3 2 3 2 2 2" xfId="8305"/>
    <cellStyle name="常规 21 5 5" xfId="8306"/>
    <cellStyle name="标题 5 7 2" xfId="8307"/>
    <cellStyle name="常规 7 2 33 3" xfId="8308"/>
    <cellStyle name="常规 7 2 28 3" xfId="8309"/>
    <cellStyle name="标题 3 2 3 3" xfId="8310"/>
    <cellStyle name="标题 6 7" xfId="8311"/>
    <cellStyle name="常规 26 8 2 2" xfId="8312"/>
    <cellStyle name="常规 31 8 2 2" xfId="8313"/>
    <cellStyle name="常规 7 2 33 3 2" xfId="8314"/>
    <cellStyle name="常规 7 2 28 3 2" xfId="8315"/>
    <cellStyle name="标题 3 2 3 3 2" xfId="8316"/>
    <cellStyle name="标题 6 7 2" xfId="8317"/>
    <cellStyle name="输入 3 3 4 4" xfId="8318"/>
    <cellStyle name="标题 3 2 3 3 2 2" xfId="8319"/>
    <cellStyle name="常规 22 5 5" xfId="8320"/>
    <cellStyle name="常规 7 2 33 4 2" xfId="8321"/>
    <cellStyle name="常规 7 2 28 4 2" xfId="8322"/>
    <cellStyle name="标题 3 2 3 4 2" xfId="8323"/>
    <cellStyle name="常规 7 2 33 4 3" xfId="8324"/>
    <cellStyle name="常规 7 2 28 4 3" xfId="8325"/>
    <cellStyle name="标题 3 2 3 4 3" xfId="8326"/>
    <cellStyle name="常规 7 2 40" xfId="8327"/>
    <cellStyle name="常规 7 2 35" xfId="8328"/>
    <cellStyle name="标题 3 2 5" xfId="8329"/>
    <cellStyle name="常规 7 2 40 2" xfId="8330"/>
    <cellStyle name="常规 7 2 35 2" xfId="8331"/>
    <cellStyle name="标题 3 2 5 2" xfId="8332"/>
    <cellStyle name="常规 7 2 40 2 2" xfId="8333"/>
    <cellStyle name="常规 7 2 35 2 2" xfId="8334"/>
    <cellStyle name="标题 3 2 5 2 2" xfId="8335"/>
    <cellStyle name="常规 7 2 40 3" xfId="8336"/>
    <cellStyle name="常规 7 2 35 3" xfId="8337"/>
    <cellStyle name="标题 3 2 5 3" xfId="8338"/>
    <cellStyle name="常规 7 2 41 2" xfId="8339"/>
    <cellStyle name="常规 7 2 36 2" xfId="8340"/>
    <cellStyle name="标题 3 2 6 2" xfId="8341"/>
    <cellStyle name="常规 7 2 41 2 2" xfId="8342"/>
    <cellStyle name="常规 7 2 36 2 2" xfId="8343"/>
    <cellStyle name="标题 3 2 6 2 2" xfId="8344"/>
    <cellStyle name="常规 7 2 43" xfId="8345"/>
    <cellStyle name="常规 7 2 38" xfId="8346"/>
    <cellStyle name="常规 37 3 3" xfId="8347"/>
    <cellStyle name="标题 3 2 8" xfId="8348"/>
    <cellStyle name="标题 3 3 2 2 2" xfId="8349"/>
    <cellStyle name="标题 3 3 2 2 2 2" xfId="8350"/>
    <cellStyle name="标题 3 3 2 2 2 2 2" xfId="8351"/>
    <cellStyle name="标题 3 3 2 2 3" xfId="8352"/>
    <cellStyle name="标题 3 3 2 2 3 2" xfId="8353"/>
    <cellStyle name="标题 3 3 2 2 3 2 2" xfId="8354"/>
    <cellStyle name="注释 2 76 2 2 2" xfId="8355"/>
    <cellStyle name="标题 3 3 2 2 3 3" xfId="8356"/>
    <cellStyle name="标题 3 3 2 2 4" xfId="8357"/>
    <cellStyle name="标题 3 3 2 2 4 2" xfId="8358"/>
    <cellStyle name="标题 3 3 2 2 4 2 2" xfId="8359"/>
    <cellStyle name="注释 2 76 2 3 2" xfId="8360"/>
    <cellStyle name="标题 3 3 2 2 4 3" xfId="8361"/>
    <cellStyle name="标题 3 3 2 2 5 2" xfId="8362"/>
    <cellStyle name="标题 3 3 2 3" xfId="8363"/>
    <cellStyle name="标题 3 3 2 3 2" xfId="8364"/>
    <cellStyle name="标题 3 3 2 3 2 2" xfId="8365"/>
    <cellStyle name="常规 12 16" xfId="8366"/>
    <cellStyle name="常规 12 21" xfId="8367"/>
    <cellStyle name="注释 2 4 4 2 4" xfId="8368"/>
    <cellStyle name="标题 3 3 2 3 3" xfId="8369"/>
    <cellStyle name="标题 3 3 2 4 2 2" xfId="8370"/>
    <cellStyle name="常规 22 16" xfId="8371"/>
    <cellStyle name="常规 22 21" xfId="8372"/>
    <cellStyle name="标题 3 3 2 4 3" xfId="8373"/>
    <cellStyle name="标题 3 3 2 5" xfId="8374"/>
    <cellStyle name="标题 3 3 2 5 2" xfId="8375"/>
    <cellStyle name="标题 3 3 2 5 2 2" xfId="8376"/>
    <cellStyle name="标题 3 3 2 5 3" xfId="8377"/>
    <cellStyle name="标题 3 3 2 7" xfId="8378"/>
    <cellStyle name="标题 3 3 3 2" xfId="8379"/>
    <cellStyle name="计算 3 10" xfId="8380"/>
    <cellStyle name="常规 8 4 31" xfId="8381"/>
    <cellStyle name="常规 8 4 26" xfId="8382"/>
    <cellStyle name="标题 3 3 3 2 2" xfId="8383"/>
    <cellStyle name="常规 8 4 31 2" xfId="8384"/>
    <cellStyle name="常规 8 4 26 2" xfId="8385"/>
    <cellStyle name="标题 3 3 3 2 2 2" xfId="8386"/>
    <cellStyle name="常规 8 4 32" xfId="8387"/>
    <cellStyle name="常规 8 4 27" xfId="8388"/>
    <cellStyle name="标题 3 3 3 2 3" xfId="8389"/>
    <cellStyle name="标题 3 3 3 3" xfId="8390"/>
    <cellStyle name="标题 3 3 3 3 2" xfId="8391"/>
    <cellStyle name="常规 40 2 2 2 2 3" xfId="8392"/>
    <cellStyle name="常规 35 2 2 2 2 3" xfId="8393"/>
    <cellStyle name="标题 3 3 3 3 2 2" xfId="8394"/>
    <cellStyle name="标题 3 3 3 3 3" xfId="8395"/>
    <cellStyle name="标题 3 3 3 4 2" xfId="8396"/>
    <cellStyle name="标题 5 4" xfId="8397"/>
    <cellStyle name="标题 3 3 3 4 2 2" xfId="8398"/>
    <cellStyle name="标题 3 3 3 4 3" xfId="8399"/>
    <cellStyle name="标题 3 3 3 6" xfId="8400"/>
    <cellStyle name="常规 7 20 40 2 2 2" xfId="8401"/>
    <cellStyle name="常规 7 20 35 2 2 2" xfId="8402"/>
    <cellStyle name="标题 3 3 4 2" xfId="8403"/>
    <cellStyle name="标题 3 3 4 2 2" xfId="8404"/>
    <cellStyle name="标题 3 3 4 3" xfId="8405"/>
    <cellStyle name="常规 7 20 40 2 3" xfId="8406"/>
    <cellStyle name="常规 7 20 35 2 3" xfId="8407"/>
    <cellStyle name="标题 3 3 5" xfId="8408"/>
    <cellStyle name="常规 7 20 40 2 3 2" xfId="8409"/>
    <cellStyle name="常规 7 20 35 2 3 2" xfId="8410"/>
    <cellStyle name="标题 3 3 5 2" xfId="8411"/>
    <cellStyle name="标题 3 3 5 2 2" xfId="8412"/>
    <cellStyle name="标题 3 3 5 3" xfId="8413"/>
    <cellStyle name="标题 3 3 6 2 2" xfId="8414"/>
    <cellStyle name="常规 14 6 2 2 2 2" xfId="8415"/>
    <cellStyle name="常规 37 4 3" xfId="8416"/>
    <cellStyle name="标题 3 3 8" xfId="8417"/>
    <cellStyle name="常规 14 6 2 4" xfId="8418"/>
    <cellStyle name="常规 34 2 4 2 2" xfId="8419"/>
    <cellStyle name="常规 7 19 28 4 2" xfId="8420"/>
    <cellStyle name="常规 7 19 33 4 2" xfId="8421"/>
    <cellStyle name="计算 3 2 3 2 3" xfId="8422"/>
    <cellStyle name="强调文字颜色 5 3 2 2 3 2 3 2" xfId="8423"/>
    <cellStyle name="标题 3 5" xfId="8424"/>
    <cellStyle name="强调文字颜色 6 3 7 2 2" xfId="8425"/>
    <cellStyle name="标题 4 2" xfId="8426"/>
    <cellStyle name="常规 26 16 2" xfId="8427"/>
    <cellStyle name="常规 26 21 2" xfId="8428"/>
    <cellStyle name="常规 31 16 2" xfId="8429"/>
    <cellStyle name="常规 31 21 2" xfId="8430"/>
    <cellStyle name="千位分隔 3" xfId="8431"/>
    <cellStyle name="标题 4 2 2" xfId="8432"/>
    <cellStyle name="常规 26 16 2 2" xfId="8433"/>
    <cellStyle name="常规 26 21 2 2" xfId="8434"/>
    <cellStyle name="常规 31 16 2 2" xfId="8435"/>
    <cellStyle name="常规 31 21 2 2" xfId="8436"/>
    <cellStyle name="千位分隔 3 2" xfId="8437"/>
    <cellStyle name="标题 4 2 2 2" xfId="8438"/>
    <cellStyle name="标题 4 2 2 2 2 2" xfId="8439"/>
    <cellStyle name="标题 6 3 2 3" xfId="8440"/>
    <cellStyle name="常规 23 15 2" xfId="8441"/>
    <cellStyle name="常规 23 20 2" xfId="8442"/>
    <cellStyle name="常规 7 2 2 2 2 7 4 2" xfId="8443"/>
    <cellStyle name="标题 4 2 2 2 3" xfId="8444"/>
    <cellStyle name="标题 4 2 2 2 4" xfId="8445"/>
    <cellStyle name="标题 4 2 2 2 4 2" xfId="8446"/>
    <cellStyle name="标题 6 3 4 3" xfId="8447"/>
    <cellStyle name="常规 23 17 2" xfId="8448"/>
    <cellStyle name="常规 23 22 2" xfId="8449"/>
    <cellStyle name="警告文本 2 2 3 2 3" xfId="8450"/>
    <cellStyle name="常规 10 54 2" xfId="8451"/>
    <cellStyle name="常规 10 49 2" xfId="8452"/>
    <cellStyle name="标题 4 2 2 2 4 3" xfId="8453"/>
    <cellStyle name="标题 4 2 2 2 5 2" xfId="8454"/>
    <cellStyle name="标题 4 2 2 3" xfId="8455"/>
    <cellStyle name="常规 7 19 2 34 2" xfId="8456"/>
    <cellStyle name="常规 7 19 2 29 2" xfId="8457"/>
    <cellStyle name="标题 4 2 2 5" xfId="8458"/>
    <cellStyle name="常规 7 19 2 34 2 2" xfId="8459"/>
    <cellStyle name="常规 7 19 2 29 2 2" xfId="8460"/>
    <cellStyle name="标题 4 2 2 5 2" xfId="8461"/>
    <cellStyle name="常规 3 2 3 6" xfId="8462"/>
    <cellStyle name="常规 7 19 2 34 2 3" xfId="8463"/>
    <cellStyle name="常规 7 19 2 29 2 3" xfId="8464"/>
    <cellStyle name="标题 4 2 2 5 3" xfId="8465"/>
    <cellStyle name="常规 3 2 3 7" xfId="8466"/>
    <cellStyle name="常规 8 2 22 2 2" xfId="8467"/>
    <cellStyle name="常规 8 2 17 2 2" xfId="8468"/>
    <cellStyle name="标题 4 2 3 2" xfId="8469"/>
    <cellStyle name="标题 4 2 3 2 2" xfId="8470"/>
    <cellStyle name="标题 4 2 3 2 2 2" xfId="8471"/>
    <cellStyle name="标题 4 2 3 3" xfId="8472"/>
    <cellStyle name="常规 7 19 2 40 2" xfId="8473"/>
    <cellStyle name="常规 7 19 2 35 2" xfId="8474"/>
    <cellStyle name="标题 4 2 3 5" xfId="8475"/>
    <cellStyle name="常规 7 19 2 40 2 2" xfId="8476"/>
    <cellStyle name="常规 7 19 2 35 2 2" xfId="8477"/>
    <cellStyle name="标题 4 2 3 5 2" xfId="8478"/>
    <cellStyle name="强调文字颜色 4 2 5 3 2" xfId="8479"/>
    <cellStyle name="常规 8 2 22 3" xfId="8480"/>
    <cellStyle name="常规 8 2 17 3" xfId="8481"/>
    <cellStyle name="标题 4 2 4" xfId="8482"/>
    <cellStyle name="常规 20 47 2 2" xfId="8483"/>
    <cellStyle name="常规 20 52 2 2" xfId="8484"/>
    <cellStyle name="千位分隔 3 4" xfId="8485"/>
    <cellStyle name="标题 4 2 5" xfId="8486"/>
    <cellStyle name="标题 4 2 5 2" xfId="8487"/>
    <cellStyle name="标题 4 2 5 2 2" xfId="8488"/>
    <cellStyle name="常规 7 43 3" xfId="8489"/>
    <cellStyle name="常规 7 38 3" xfId="8490"/>
    <cellStyle name="常规 38 3 3" xfId="8491"/>
    <cellStyle name="标题 4 2 8" xfId="8492"/>
    <cellStyle name="标题 4 3 2 2" xfId="8493"/>
    <cellStyle name="标题 4 3 2 2 2" xfId="8494"/>
    <cellStyle name="常规 103" xfId="8495"/>
    <cellStyle name="常规 4 8" xfId="8496"/>
    <cellStyle name="标题 4 3 2 2 3" xfId="8497"/>
    <cellStyle name="常规 104" xfId="8498"/>
    <cellStyle name="常规 4 9" xfId="8499"/>
    <cellStyle name="常规 9 8 2 2" xfId="8500"/>
    <cellStyle name="常规 4 2 8" xfId="8501"/>
    <cellStyle name="常规 10 14 2 2" xfId="8502"/>
    <cellStyle name="好 4 10" xfId="8503"/>
    <cellStyle name="标题 4 3 2 2 4" xfId="8504"/>
    <cellStyle name="常规 105" xfId="8505"/>
    <cellStyle name="常规 110" xfId="8506"/>
    <cellStyle name="标题 4 3 2 3" xfId="8507"/>
    <cellStyle name="标题 4 3 2 5" xfId="8508"/>
    <cellStyle name="常规 4 2 3 6" xfId="8509"/>
    <cellStyle name="标题 4 3 2 5 2" xfId="8510"/>
    <cellStyle name="常规 298" xfId="8511"/>
    <cellStyle name="常规 3 29 3 2" xfId="8512"/>
    <cellStyle name="常规 3 34 3 2" xfId="8513"/>
    <cellStyle name="常规 348" xfId="8514"/>
    <cellStyle name="常规 353" xfId="8515"/>
    <cellStyle name="常规 403" xfId="8516"/>
    <cellStyle name="常规 7 8" xfId="8517"/>
    <cellStyle name="常规 4 2 3 7" xfId="8518"/>
    <cellStyle name="标题 4 3 2 5 3" xfId="8519"/>
    <cellStyle name="常规 299" xfId="8520"/>
    <cellStyle name="常规 349" xfId="8521"/>
    <cellStyle name="常规 354" xfId="8522"/>
    <cellStyle name="常规 404" xfId="8523"/>
    <cellStyle name="常规 7 9" xfId="8524"/>
    <cellStyle name="标题 4 3 2 6" xfId="8525"/>
    <cellStyle name="汇总 2 6 2 4" xfId="8526"/>
    <cellStyle name="标题 4 3 2 6 2" xfId="8527"/>
    <cellStyle name="常规 4 2 4 6" xfId="8528"/>
    <cellStyle name="标题 4 3 2 7" xfId="8529"/>
    <cellStyle name="标题 6 2 2 2 2 2" xfId="8530"/>
    <cellStyle name="常规 8 2 23 2" xfId="8531"/>
    <cellStyle name="常规 8 2 18 2" xfId="8532"/>
    <cellStyle name="标题 4 3 3" xfId="8533"/>
    <cellStyle name="常规 8 2 23 2 2" xfId="8534"/>
    <cellStyle name="常规 8 2 18 2 2" xfId="8535"/>
    <cellStyle name="标题 4 3 3 2" xfId="8536"/>
    <cellStyle name="常规 7 54 5" xfId="8537"/>
    <cellStyle name="常规 7 49 5" xfId="8538"/>
    <cellStyle name="标题 4 3 3 2 2" xfId="8539"/>
    <cellStyle name="标题 4 3 3 2 2 2" xfId="8540"/>
    <cellStyle name="标题 4 3 3 2 3" xfId="8541"/>
    <cellStyle name="标题 4 3 3 3" xfId="8542"/>
    <cellStyle name="标题 4 3 3 4" xfId="8543"/>
    <cellStyle name="标题 4 3 3 5" xfId="8544"/>
    <cellStyle name="常规 7 62 5" xfId="8545"/>
    <cellStyle name="常规 7 57 5" xfId="8546"/>
    <cellStyle name="标题 4 3 3 5 2" xfId="8547"/>
    <cellStyle name="强调文字颜色 4 2 5 4 2" xfId="8548"/>
    <cellStyle name="常规 8 2 23 3" xfId="8549"/>
    <cellStyle name="常规 8 2 18 3" xfId="8550"/>
    <cellStyle name="常规 7 20 41 2 2" xfId="8551"/>
    <cellStyle name="常规 7 20 36 2 2" xfId="8552"/>
    <cellStyle name="标题 4 3 4" xfId="8553"/>
    <cellStyle name="常规 7 20 41 2 2 2" xfId="8554"/>
    <cellStyle name="常规 7 20 36 2 2 2" xfId="8555"/>
    <cellStyle name="标题 4 3 4 2" xfId="8556"/>
    <cellStyle name="标题 4 3 4 2 2" xfId="8557"/>
    <cellStyle name="标题 4 3 4 3" xfId="8558"/>
    <cellStyle name="常规 7 20 41 2 3" xfId="8559"/>
    <cellStyle name="常规 7 20 36 2 3" xfId="8560"/>
    <cellStyle name="标题 4 3 5" xfId="8561"/>
    <cellStyle name="常规 7 20 41 2 3 2" xfId="8562"/>
    <cellStyle name="常规 7 20 36 2 3 2" xfId="8563"/>
    <cellStyle name="标题 4 3 5 2" xfId="8564"/>
    <cellStyle name="常规 7 2 4 2 32 3" xfId="8565"/>
    <cellStyle name="常规 7 2 4 2 27 3" xfId="8566"/>
    <cellStyle name="标题 4 3 5 2 2" xfId="8567"/>
    <cellStyle name="标题 4 4" xfId="8568"/>
    <cellStyle name="标题 5 2 2 2" xfId="8569"/>
    <cellStyle name="常规 8 4 2 24" xfId="8570"/>
    <cellStyle name="常规 8 4 2 19" xfId="8571"/>
    <cellStyle name="差 3 7" xfId="8572"/>
    <cellStyle name="标题 5 2 2 2 2" xfId="8573"/>
    <cellStyle name="常规 8 4 2 30" xfId="8574"/>
    <cellStyle name="常规 8 4 2 25" xfId="8575"/>
    <cellStyle name="差 3 8" xfId="8576"/>
    <cellStyle name="常规 37 23 2" xfId="8577"/>
    <cellStyle name="常规 37 18 2" xfId="8578"/>
    <cellStyle name="标题 5 2 2 2 3" xfId="8579"/>
    <cellStyle name="标题 5 2 2 3 2" xfId="8580"/>
    <cellStyle name="常规 37 24 2" xfId="8581"/>
    <cellStyle name="常规 37 19 2" xfId="8582"/>
    <cellStyle name="标题 5 2 2 3 3" xfId="8583"/>
    <cellStyle name="常规 8 2 2 2 4 2 2" xfId="8584"/>
    <cellStyle name="标题 5 2 2 4 2" xfId="8585"/>
    <cellStyle name="常规 37 30 2" xfId="8586"/>
    <cellStyle name="常规 37 25 2" xfId="8587"/>
    <cellStyle name="标题 5 2 2 4 3" xfId="8588"/>
    <cellStyle name="常规 22 7 2 2" xfId="8589"/>
    <cellStyle name="常规 7 2 2 45 2 3 2" xfId="8590"/>
    <cellStyle name="常规 7 2 2 50 2 3 2" xfId="8591"/>
    <cellStyle name="常规 8 2 2 2 4 3" xfId="8592"/>
    <cellStyle name="差 2 7 2" xfId="8593"/>
    <cellStyle name="标题 5 2 2 5" xfId="8594"/>
    <cellStyle name="差 2 7 2 2" xfId="8595"/>
    <cellStyle name="标题 5 2 2 5 2" xfId="8596"/>
    <cellStyle name="标题 5 2 3" xfId="8597"/>
    <cellStyle name="常规 23 35 2 2" xfId="8598"/>
    <cellStyle name="常规 23 40 2 2" xfId="8599"/>
    <cellStyle name="强调文字颜色 4 2 6 3 2" xfId="8600"/>
    <cellStyle name="标题 5 2 4" xfId="8601"/>
    <cellStyle name="常规 20 48 2 2" xfId="8602"/>
    <cellStyle name="常规 20 53 2 2" xfId="8603"/>
    <cellStyle name="标题 5 2 4 2" xfId="8604"/>
    <cellStyle name="标题 5 2 4 3 2" xfId="8605"/>
    <cellStyle name="标题 5 2 5" xfId="8606"/>
    <cellStyle name="标题 5 2 5 2" xfId="8607"/>
    <cellStyle name="常规 341" xfId="8608"/>
    <cellStyle name="常规 336" xfId="8609"/>
    <cellStyle name="常规 291" xfId="8610"/>
    <cellStyle name="常规 286" xfId="8611"/>
    <cellStyle name="标题 5 2 5 3 2" xfId="8612"/>
    <cellStyle name="警告文本 2 4 2 3" xfId="8613"/>
    <cellStyle name="常规 7 2 4 2 7" xfId="8614"/>
    <cellStyle name="标题 5 2 6 2" xfId="8615"/>
    <cellStyle name="警告文本 2 4 2 3 2" xfId="8616"/>
    <cellStyle name="常规 7 2 4 2 7 2" xfId="8617"/>
    <cellStyle name="标题 5 2 6 2 2" xfId="8618"/>
    <cellStyle name="强调文字颜色 2 3 2 2 5" xfId="8619"/>
    <cellStyle name="标题 5 2 7 2" xfId="8620"/>
    <cellStyle name="常规 39 3 2 2" xfId="8621"/>
    <cellStyle name="常规 7 20 42 2 3" xfId="8622"/>
    <cellStyle name="常规 7 20 37 2 3" xfId="8623"/>
    <cellStyle name="标题 5 3 5" xfId="8624"/>
    <cellStyle name="常规 7 20 42 2 3 2" xfId="8625"/>
    <cellStyle name="常规 7 20 37 2 3 2" xfId="8626"/>
    <cellStyle name="标题 5 3 5 2" xfId="8627"/>
    <cellStyle name="常规 9 52" xfId="8628"/>
    <cellStyle name="常规 9 47" xfId="8629"/>
    <cellStyle name="标题 5 3 5 2 2" xfId="8630"/>
    <cellStyle name="标题 5 4 2" xfId="8631"/>
    <cellStyle name="标题 5 5" xfId="8632"/>
    <cellStyle name="标题 5 5 3" xfId="8633"/>
    <cellStyle name="标题 5 6" xfId="8634"/>
    <cellStyle name="标题 5 6 2" xfId="8635"/>
    <cellStyle name="标题 6 2 2 2 2 2 2" xfId="8636"/>
    <cellStyle name="标题 6 2 2 2 3" xfId="8637"/>
    <cellStyle name="标题 6 2 2 3" xfId="8638"/>
    <cellStyle name="标题 6 2 2 3 2 2" xfId="8639"/>
    <cellStyle name="标题 6 2 2 3 2 2 2" xfId="8640"/>
    <cellStyle name="常规 13 6 4" xfId="8641"/>
    <cellStyle name="标题 6 2 2 3 3" xfId="8642"/>
    <cellStyle name="常规 26 10 2" xfId="8643"/>
    <cellStyle name="常规 31 10 2" xfId="8644"/>
    <cellStyle name="标题 6 2 3" xfId="8645"/>
    <cellStyle name="常规 23 36 2 2" xfId="8646"/>
    <cellStyle name="常规 23 41 2 2" xfId="8647"/>
    <cellStyle name="常规 7 2 2 2 5" xfId="8648"/>
    <cellStyle name="强调文字颜色 4 2 7 3 2" xfId="8649"/>
    <cellStyle name="标题 6 2 4" xfId="8650"/>
    <cellStyle name="常规 20 49 2 2" xfId="8651"/>
    <cellStyle name="常规 20 54 2 2" xfId="8652"/>
    <cellStyle name="常规 3 4 2 2 2 4 2" xfId="8653"/>
    <cellStyle name="常规 7 2 2 2 6" xfId="8654"/>
    <cellStyle name="警告文本 2 2 2 2" xfId="8655"/>
    <cellStyle name="检查单元格 3 3 4 2" xfId="8656"/>
    <cellStyle name="标题 6 2 4 2 2 2" xfId="8657"/>
    <cellStyle name="标题 6 2 4 3" xfId="8658"/>
    <cellStyle name="检查单元格 3 4 4" xfId="8659"/>
    <cellStyle name="标题 6 2 4 3 2" xfId="8660"/>
    <cellStyle name="标题 6 2 5" xfId="8661"/>
    <cellStyle name="标题 6 2 5 2" xfId="8662"/>
    <cellStyle name="常规 7 2 4 21 4" xfId="8663"/>
    <cellStyle name="常规 7 2 4 16 4" xfId="8664"/>
    <cellStyle name="标题 6 2 5 2 2" xfId="8665"/>
    <cellStyle name="强调文字颜色 4 3 3 2 2 3" xfId="8666"/>
    <cellStyle name="链接单元格 2 2 2 3 2 4" xfId="8667"/>
    <cellStyle name="差 3 2 2 4 2 3" xfId="8668"/>
    <cellStyle name="解释性文本 3 4 2 2" xfId="8669"/>
    <cellStyle name="常规 7 2 4 21 4 2" xfId="8670"/>
    <cellStyle name="常规 7 2 4 16 4 2" xfId="8671"/>
    <cellStyle name="标题 6 2 5 2 2 2" xfId="8672"/>
    <cellStyle name="常规 7 2 4 22 4" xfId="8673"/>
    <cellStyle name="常规 7 2 4 17 4" xfId="8674"/>
    <cellStyle name="标题 6 2 5 3 2" xfId="8675"/>
    <cellStyle name="标题 6 2 6" xfId="8676"/>
    <cellStyle name="警告文本 3 4 2 3" xfId="8677"/>
    <cellStyle name="常规 7 2 2 2 2 42 2 4" xfId="8678"/>
    <cellStyle name="常规 7 2 2 2 2 37 2 4" xfId="8679"/>
    <cellStyle name="标题 6 2 6 2" xfId="8680"/>
    <cellStyle name="警告文本 3 4 2 3 2" xfId="8681"/>
    <cellStyle name="标题 6 2 6 2 2" xfId="8682"/>
    <cellStyle name="常规 50 3 2" xfId="8683"/>
    <cellStyle name="常规 45 3 2" xfId="8684"/>
    <cellStyle name="标题 6 2 7" xfId="8685"/>
    <cellStyle name="标题 6 2 7 2" xfId="8686"/>
    <cellStyle name="标题 6 3" xfId="8687"/>
    <cellStyle name="常规 26 18 3" xfId="8688"/>
    <cellStyle name="常规 26 23 3" xfId="8689"/>
    <cellStyle name="常规 31 18 3" xfId="8690"/>
    <cellStyle name="常规 31 23 3" xfId="8691"/>
    <cellStyle name="常规 7 20 9 2" xfId="8692"/>
    <cellStyle name="标题 6 3 3" xfId="8693"/>
    <cellStyle name="常规 7 20 43 2 2" xfId="8694"/>
    <cellStyle name="常规 7 20 38 2 2" xfId="8695"/>
    <cellStyle name="标题 6 3 4" xfId="8696"/>
    <cellStyle name="常规 7 20 43 2 3" xfId="8697"/>
    <cellStyle name="常规 7 20 38 2 3" xfId="8698"/>
    <cellStyle name="标题 6 3 5" xfId="8699"/>
    <cellStyle name="常规 7 20 43 2 3 2" xfId="8700"/>
    <cellStyle name="常规 7 20 38 2 3 2" xfId="8701"/>
    <cellStyle name="标题 6 3 5 2" xfId="8702"/>
    <cellStyle name="标题 6 3 5 2 2" xfId="8703"/>
    <cellStyle name="标题 6 4" xfId="8704"/>
    <cellStyle name="标题 6 4 3" xfId="8705"/>
    <cellStyle name="常规 36 34 2" xfId="8706"/>
    <cellStyle name="常规 36 29 2" xfId="8707"/>
    <cellStyle name="差 2 2 5 3" xfId="8708"/>
    <cellStyle name="常规 17 2 6 2" xfId="8709"/>
    <cellStyle name="常规 22 2 6 2" xfId="8710"/>
    <cellStyle name="常规 19 2 2 2 2" xfId="8711"/>
    <cellStyle name="常规 24 2 2 2 2" xfId="8712"/>
    <cellStyle name="标题 6 4 3 2" xfId="8713"/>
    <cellStyle name="标题 6 5" xfId="8714"/>
    <cellStyle name="标题 6 5 2" xfId="8715"/>
    <cellStyle name="输入 3 3 2 4 2" xfId="8716"/>
    <cellStyle name="差 2 3 4 3" xfId="8717"/>
    <cellStyle name="常规 17 3 5 2" xfId="8718"/>
    <cellStyle name="常规 22 3 5 2" xfId="8719"/>
    <cellStyle name="标题 6 5 2 2" xfId="8720"/>
    <cellStyle name="标题 6 5 3" xfId="8721"/>
    <cellStyle name="差 2 3 5 3" xfId="8722"/>
    <cellStyle name="常规 22 3 6 2" xfId="8723"/>
    <cellStyle name="常规 19 2 3 2 2" xfId="8724"/>
    <cellStyle name="常规 24 2 3 2 2" xfId="8725"/>
    <cellStyle name="标题 6 5 3 2" xfId="8726"/>
    <cellStyle name="标题 6 6" xfId="8727"/>
    <cellStyle name="标题 6 6 2" xfId="8728"/>
    <cellStyle name="标题 6 6 3" xfId="8729"/>
    <cellStyle name="标题 6 8 2" xfId="8730"/>
    <cellStyle name="常规 7 2 4 2 8 4 3" xfId="8731"/>
    <cellStyle name="标题 7" xfId="8732"/>
    <cellStyle name="常规 26 19" xfId="8733"/>
    <cellStyle name="常规 26 24" xfId="8734"/>
    <cellStyle name="常规 31 19" xfId="8735"/>
    <cellStyle name="常规 31 24" xfId="8736"/>
    <cellStyle name="常规 21 2 2" xfId="8737"/>
    <cellStyle name="常规 16 2 2" xfId="8738"/>
    <cellStyle name="标题 8" xfId="8739"/>
    <cellStyle name="常规 26 25" xfId="8740"/>
    <cellStyle name="常规 26 30" xfId="8741"/>
    <cellStyle name="常规 31 25" xfId="8742"/>
    <cellStyle name="常规 31 30" xfId="8743"/>
    <cellStyle name="好 4 6 2 2" xfId="8744"/>
    <cellStyle name="注释 2 3 2 5 2 2" xfId="8745"/>
    <cellStyle name="差 2 2" xfId="8746"/>
    <cellStyle name="差 2 2 2" xfId="8747"/>
    <cellStyle name="差 2 2 2 2" xfId="8748"/>
    <cellStyle name="差 2 2 2 2 2" xfId="8749"/>
    <cellStyle name="差 2 2 2 2 2 2" xfId="8750"/>
    <cellStyle name="链接单元格 2 2 2 2 5" xfId="8751"/>
    <cellStyle name="差 2 2 2 2 2 2 2" xfId="8752"/>
    <cellStyle name="常规 7 19 13 2 2 2" xfId="8753"/>
    <cellStyle name="常规 36 31 2" xfId="8754"/>
    <cellStyle name="常规 36 26 2" xfId="8755"/>
    <cellStyle name="差 2 2 2 3" xfId="8756"/>
    <cellStyle name="常规 17 2 3 2" xfId="8757"/>
    <cellStyle name="常规 22 2 3 2" xfId="8758"/>
    <cellStyle name="常规 36 31 2 2" xfId="8759"/>
    <cellStyle name="常规 36 26 2 2" xfId="8760"/>
    <cellStyle name="差 2 2 2 3 2" xfId="8761"/>
    <cellStyle name="常规 17 2 3 2 2" xfId="8762"/>
    <cellStyle name="常规 22 2 3 2 2" xfId="8763"/>
    <cellStyle name="差 2 2 2 3 2 2" xfId="8764"/>
    <cellStyle name="常规 17 2 3 2 2 2" xfId="8765"/>
    <cellStyle name="常规 22 2 3 2 2 2" xfId="8766"/>
    <cellStyle name="常规 7 2 4 2 4 4" xfId="8767"/>
    <cellStyle name="差 2 2 2 3 2 2 2" xfId="8768"/>
    <cellStyle name="差 2 2 2 3 4" xfId="8769"/>
    <cellStyle name="差 2 2 3" xfId="8770"/>
    <cellStyle name="差 2 2 3 2" xfId="8771"/>
    <cellStyle name="常规 7 2 31 3 2" xfId="8772"/>
    <cellStyle name="常规 7 2 26 3 2" xfId="8773"/>
    <cellStyle name="差 2 2 4" xfId="8774"/>
    <cellStyle name="差 2 2 4 2" xfId="8775"/>
    <cellStyle name="链接单元格 2 8 2" xfId="8776"/>
    <cellStyle name="差 2 2 4 2 3" xfId="8777"/>
    <cellStyle name="差 2 2 5" xfId="8778"/>
    <cellStyle name="差 2 2 5 2" xfId="8779"/>
    <cellStyle name="链接单元格 3 8 2" xfId="8780"/>
    <cellStyle name="差 2 2 5 2 3" xfId="8781"/>
    <cellStyle name="链接单元格 3 4 2" xfId="8782"/>
    <cellStyle name="差 2 2 6" xfId="8783"/>
    <cellStyle name="链接单元格 3 4 2 2" xfId="8784"/>
    <cellStyle name="差 2 2 6 2" xfId="8785"/>
    <cellStyle name="强调文字颜色 5 3 2 2 2" xfId="8786"/>
    <cellStyle name="常规 36 40 2" xfId="8787"/>
    <cellStyle name="常规 36 35 2" xfId="8788"/>
    <cellStyle name="链接单元格 3 4 2 3" xfId="8789"/>
    <cellStyle name="差 2 2 6 3" xfId="8790"/>
    <cellStyle name="常规 22 2 7 2" xfId="8791"/>
    <cellStyle name="常规 19 2 2 3 2" xfId="8792"/>
    <cellStyle name="常规 24 2 2 3 2" xfId="8793"/>
    <cellStyle name="链接单元格 3 4 3 2" xfId="8794"/>
    <cellStyle name="差 2 2 7 2" xfId="8795"/>
    <cellStyle name="检查单元格 2" xfId="8796"/>
    <cellStyle name="差 2 3 2 2" xfId="8797"/>
    <cellStyle name="差 2 3 2 2 2" xfId="8798"/>
    <cellStyle name="差 2 3 2 2 2 2" xfId="8799"/>
    <cellStyle name="输入 3 3 2 2 2" xfId="8800"/>
    <cellStyle name="常规 7 19 13 3 2 2" xfId="8801"/>
    <cellStyle name="差 2 3 2 3" xfId="8802"/>
    <cellStyle name="常规 13 3 2 2 3 2" xfId="8803"/>
    <cellStyle name="常规 17 3 3 2" xfId="8804"/>
    <cellStyle name="常规 22 3 3 2" xfId="8805"/>
    <cellStyle name="好 3" xfId="8806"/>
    <cellStyle name="输入 3 3 2 2 2 2" xfId="8807"/>
    <cellStyle name="差 2 3 2 3 2" xfId="8808"/>
    <cellStyle name="常规 17 3 3 2 2" xfId="8809"/>
    <cellStyle name="常规 22 3 3 2 2" xfId="8810"/>
    <cellStyle name="好 3 2" xfId="8811"/>
    <cellStyle name="差 2 3 3" xfId="8812"/>
    <cellStyle name="差 2 3 3 2" xfId="8813"/>
    <cellStyle name="差 2 3 3 2 2" xfId="8814"/>
    <cellStyle name="强调文字颜色 1 3 2 9" xfId="8815"/>
    <cellStyle name="差 2 3 3 2 2 2" xfId="8816"/>
    <cellStyle name="常规 8 2 52 2" xfId="8817"/>
    <cellStyle name="常规 8 2 47 2" xfId="8818"/>
    <cellStyle name="差 2 3 3 2 3" xfId="8819"/>
    <cellStyle name="差 2 3 3 3 2" xfId="8820"/>
    <cellStyle name="常规 17 3 4 2 2" xfId="8821"/>
    <cellStyle name="常规 22 3 4 2 2" xfId="8822"/>
    <cellStyle name="常规 7 2 31 4 2" xfId="8823"/>
    <cellStyle name="常规 7 2 26 4 2" xfId="8824"/>
    <cellStyle name="差 2 3 4" xfId="8825"/>
    <cellStyle name="常规 7 2 31 4 2 2" xfId="8826"/>
    <cellStyle name="常规 7 2 26 4 2 2" xfId="8827"/>
    <cellStyle name="差 2 3 4 2" xfId="8828"/>
    <cellStyle name="差 2 3 4 2 3" xfId="8829"/>
    <cellStyle name="常规 7 2 31 4 3" xfId="8830"/>
    <cellStyle name="常规 7 2 26 4 3" xfId="8831"/>
    <cellStyle name="差 2 3 5" xfId="8832"/>
    <cellStyle name="差 2 3 5 2" xfId="8833"/>
    <cellStyle name="链接单元格 3 5 2" xfId="8834"/>
    <cellStyle name="差 2 3 6" xfId="8835"/>
    <cellStyle name="链接单元格 3 5 2 2" xfId="8836"/>
    <cellStyle name="差 2 3 6 2" xfId="8837"/>
    <cellStyle name="差 3 3 2 2 2 2" xfId="8838"/>
    <cellStyle name="差 2 4" xfId="8839"/>
    <cellStyle name="常规 11 7 3" xfId="8840"/>
    <cellStyle name="常规 7 2 2 29 2 4" xfId="8841"/>
    <cellStyle name="常规 7 2 2 34 2 4" xfId="8842"/>
    <cellStyle name="差 2 4 2" xfId="8843"/>
    <cellStyle name="常规 11 7 3 2" xfId="8844"/>
    <cellStyle name="差 2 4 2 2" xfId="8845"/>
    <cellStyle name="差 2 4 2 2 2" xfId="8846"/>
    <cellStyle name="输入 3 3 3 2 2" xfId="8847"/>
    <cellStyle name="差 2 4 2 3" xfId="8848"/>
    <cellStyle name="常规 17 4 3 2" xfId="8849"/>
    <cellStyle name="常规 22 4 3 2" xfId="8850"/>
    <cellStyle name="差 2 4 3" xfId="8851"/>
    <cellStyle name="差 2 4 3 2" xfId="8852"/>
    <cellStyle name="常规 8 2 2 2 2 3" xfId="8853"/>
    <cellStyle name="差 2 5 2" xfId="8854"/>
    <cellStyle name="常规 11 7 4 2" xfId="8855"/>
    <cellStyle name="差 2 6" xfId="8856"/>
    <cellStyle name="常规 11 7 5" xfId="8857"/>
    <cellStyle name="强调文字颜色 2 2 2 6 3 2" xfId="8858"/>
    <cellStyle name="常规 8 2 2 2 3 3" xfId="8859"/>
    <cellStyle name="差 2 6 2" xfId="8860"/>
    <cellStyle name="差 2 6 2 2" xfId="8861"/>
    <cellStyle name="差 2 6 2 2 2" xfId="8862"/>
    <cellStyle name="输入 3 3 5 2 2" xfId="8863"/>
    <cellStyle name="差 2 6 2 3" xfId="8864"/>
    <cellStyle name="常规 22 6 3 2" xfId="8865"/>
    <cellStyle name="差 2 6 3 2" xfId="8866"/>
    <cellStyle name="差 2 7" xfId="8867"/>
    <cellStyle name="差 2 8" xfId="8868"/>
    <cellStyle name="常规 8 2 2 2 5 3" xfId="8869"/>
    <cellStyle name="差 2 8 2" xfId="8870"/>
    <cellStyle name="输入 2 3 2 4" xfId="8871"/>
    <cellStyle name="常规 8 4 2 14 2 2" xfId="8872"/>
    <cellStyle name="差 3 2 2 2" xfId="8873"/>
    <cellStyle name="常规 13 2 2 2 5" xfId="8874"/>
    <cellStyle name="常规 8 19 3 2" xfId="8875"/>
    <cellStyle name="常规 8 24 3 2" xfId="8876"/>
    <cellStyle name="常规 8 4 7" xfId="8877"/>
    <cellStyle name="输入 2 3 2 4 2" xfId="8878"/>
    <cellStyle name="常规 8 4 2 14 2 2 2" xfId="8879"/>
    <cellStyle name="差 3 2 2 2 2" xfId="8880"/>
    <cellStyle name="差 3 2 2 2 2 2" xfId="8881"/>
    <cellStyle name="差 3 2 2 2 2 2 2" xfId="8882"/>
    <cellStyle name="输入 2 3 2 5" xfId="8883"/>
    <cellStyle name="常规 8 4 2 14 2 3" xfId="8884"/>
    <cellStyle name="差 3 2 2 3" xfId="8885"/>
    <cellStyle name="常规 7 19 14 2 2 2" xfId="8886"/>
    <cellStyle name="常规 18 2 3 2" xfId="8887"/>
    <cellStyle name="常规 23 2 3 2" xfId="8888"/>
    <cellStyle name="常规 8 4 8" xfId="8889"/>
    <cellStyle name="常规 8 4 2 14 2 3 2" xfId="8890"/>
    <cellStyle name="差 3 2 2 3 2" xfId="8891"/>
    <cellStyle name="常规 18 2 3 2 2" xfId="8892"/>
    <cellStyle name="常规 23 2 3 2 2" xfId="8893"/>
    <cellStyle name="常规 8 4 8 2" xfId="8894"/>
    <cellStyle name="链接单元格 2 2 2 2 2 3" xfId="8895"/>
    <cellStyle name="差 3 2 2 3 2 2" xfId="8896"/>
    <cellStyle name="常规 18 2 3 2 2 2" xfId="8897"/>
    <cellStyle name="常规 23 2 3 2 2 2" xfId="8898"/>
    <cellStyle name="常规 8 4 8 2 2" xfId="8899"/>
    <cellStyle name="链接单元格 2 2 2 2 2 3 2" xfId="8900"/>
    <cellStyle name="差 3 2 2 3 2 2 2" xfId="8901"/>
    <cellStyle name="强调文字颜色 4 3" xfId="8902"/>
    <cellStyle name="差 3 2 2 3 4" xfId="8903"/>
    <cellStyle name="输入 2 3 3 4" xfId="8904"/>
    <cellStyle name="常规 8 4 2 14 3 2" xfId="8905"/>
    <cellStyle name="差 3 2 3 2" xfId="8906"/>
    <cellStyle name="差 3 2 4 2 2 2" xfId="8907"/>
    <cellStyle name="差 3 2 4 2 3" xfId="8908"/>
    <cellStyle name="输入 2 3 5 4" xfId="8909"/>
    <cellStyle name="差 3 2 5 2" xfId="8910"/>
    <cellStyle name="差 3 2 5 2 2" xfId="8911"/>
    <cellStyle name="差 3 2 5 2 2 2" xfId="8912"/>
    <cellStyle name="差 3 2 5 2 3" xfId="8913"/>
    <cellStyle name="差 3 2 5 3" xfId="8914"/>
    <cellStyle name="常规 18 2 6 2" xfId="8915"/>
    <cellStyle name="常规 23 2 6 2" xfId="8916"/>
    <cellStyle name="常规 19 3 2 2 2" xfId="8917"/>
    <cellStyle name="常规 24 3 2 2 2" xfId="8918"/>
    <cellStyle name="差 3 2 5 3 2" xfId="8919"/>
    <cellStyle name="常规 19 3 2 2 2 2" xfId="8920"/>
    <cellStyle name="常规 24 3 2 2 2 2" xfId="8921"/>
    <cellStyle name="常规 45" xfId="8922"/>
    <cellStyle name="常规 50" xfId="8923"/>
    <cellStyle name="差 3 2 6" xfId="8924"/>
    <cellStyle name="差 3 2 6 2" xfId="8925"/>
    <cellStyle name="常规 3 2 5 7" xfId="8926"/>
    <cellStyle name="差 3 2 6 2 2" xfId="8927"/>
    <cellStyle name="差 3 2 6 3" xfId="8928"/>
    <cellStyle name="常规 18 2 7 2" xfId="8929"/>
    <cellStyle name="常规 23 2 7 2" xfId="8930"/>
    <cellStyle name="常规 19 3 2 3 2" xfId="8931"/>
    <cellStyle name="常规 24 3 2 3 2" xfId="8932"/>
    <cellStyle name="常规 3 4 2 3 2 2" xfId="8933"/>
    <cellStyle name="差 3 2 7" xfId="8934"/>
    <cellStyle name="差 3 2 7 2" xfId="8935"/>
    <cellStyle name="强调文字颜色 1 3 2 2 2 2 2" xfId="8936"/>
    <cellStyle name="差 3 2 8" xfId="8937"/>
    <cellStyle name="常规 10 2 4 2 2" xfId="8938"/>
    <cellStyle name="注释 2 3 2 5 3 3" xfId="8939"/>
    <cellStyle name="常规 8 4 2 20" xfId="8940"/>
    <cellStyle name="常规 8 4 2 15" xfId="8941"/>
    <cellStyle name="差 3 3" xfId="8942"/>
    <cellStyle name="常规 11 8 2" xfId="8943"/>
    <cellStyle name="常规 8 4 2 20 2" xfId="8944"/>
    <cellStyle name="常规 8 4 2 15 2" xfId="8945"/>
    <cellStyle name="差 3 3 2" xfId="8946"/>
    <cellStyle name="常规 11 8 2 2" xfId="8947"/>
    <cellStyle name="常规 13 11 4" xfId="8948"/>
    <cellStyle name="常规 8 25 3" xfId="8949"/>
    <cellStyle name="常规 8 30 3" xfId="8950"/>
    <cellStyle name="输入 2 4 2 4" xfId="8951"/>
    <cellStyle name="常规 8 4 2 20 2 2" xfId="8952"/>
    <cellStyle name="常规 8 4 2 15 2 2" xfId="8953"/>
    <cellStyle name="差 3 3 2 2" xfId="8954"/>
    <cellStyle name="汇总 2 2 3 5" xfId="8955"/>
    <cellStyle name="常规 8 4 2 20 2 2 2" xfId="8956"/>
    <cellStyle name="常规 8 4 2 15 2 2 2" xfId="8957"/>
    <cellStyle name="差 3 3 2 2 2" xfId="8958"/>
    <cellStyle name="输入 3 4 2 2 2" xfId="8959"/>
    <cellStyle name="常规 7 19 14 3 2 2" xfId="8960"/>
    <cellStyle name="常规 8 4 2 20 2 3" xfId="8961"/>
    <cellStyle name="常规 8 4 2 15 2 3" xfId="8962"/>
    <cellStyle name="差 3 3 2 3" xfId="8963"/>
    <cellStyle name="常规 18 3 3 2" xfId="8964"/>
    <cellStyle name="常规 23 3 3 2" xfId="8965"/>
    <cellStyle name="汇总 2 2 4 5" xfId="8966"/>
    <cellStyle name="常规 8 4 2 20 2 3 2" xfId="8967"/>
    <cellStyle name="常规 8 4 2 15 2 3 2" xfId="8968"/>
    <cellStyle name="差 3 3 2 3 2" xfId="8969"/>
    <cellStyle name="常规 18 3 3 2 2" xfId="8970"/>
    <cellStyle name="常规 23 3 3 2 2" xfId="8971"/>
    <cellStyle name="常规 7 2 4 29 3" xfId="8972"/>
    <cellStyle name="常规 7 2 4 34 3" xfId="8973"/>
    <cellStyle name="常规 8 4 2 20 3" xfId="8974"/>
    <cellStyle name="常规 8 4 2 15 3" xfId="8975"/>
    <cellStyle name="差 3 3 3" xfId="8976"/>
    <cellStyle name="常规 8 4 2 20 3 2" xfId="8977"/>
    <cellStyle name="常规 8 4 2 15 3 2" xfId="8978"/>
    <cellStyle name="差 3 3 3 2" xfId="8979"/>
    <cellStyle name="汇总 2 3 3 5" xfId="8980"/>
    <cellStyle name="差 3 3 3 2 2" xfId="8981"/>
    <cellStyle name="好 2 2 4" xfId="8982"/>
    <cellStyle name="差 3 3 3 2 2 2" xfId="8983"/>
    <cellStyle name="差 3 3 3 2 3" xfId="8984"/>
    <cellStyle name="汇总 2 3 4 5" xfId="8985"/>
    <cellStyle name="差 3 3 3 3 2" xfId="8986"/>
    <cellStyle name="常规 18 3 4 2 2" xfId="8987"/>
    <cellStyle name="常规 23 3 4 2 2" xfId="8988"/>
    <cellStyle name="常规 8 4 2 20 4 2 2" xfId="8989"/>
    <cellStyle name="常规 8 4 2 15 4 2 2" xfId="8990"/>
    <cellStyle name="差 3 3 4 2 2" xfId="8991"/>
    <cellStyle name="差 3 3 4 2 2 2" xfId="8992"/>
    <cellStyle name="差 3 3 4 2 3" xfId="8993"/>
    <cellStyle name="常规 8 4 2 20 4 3" xfId="8994"/>
    <cellStyle name="常规 8 4 2 15 4 3" xfId="8995"/>
    <cellStyle name="差 3 3 4 3" xfId="8996"/>
    <cellStyle name="常规 18 3 5 2" xfId="8997"/>
    <cellStyle name="常规 23 3 5 2" xfId="8998"/>
    <cellStyle name="差 3 3 4 3 2" xfId="8999"/>
    <cellStyle name="差 3 3 5 2" xfId="9000"/>
    <cellStyle name="差 3 3 5 2 2" xfId="9001"/>
    <cellStyle name="差 3 3 5 3" xfId="9002"/>
    <cellStyle name="常规 23 3 6 2" xfId="9003"/>
    <cellStyle name="常规 19 3 3 2 2" xfId="9004"/>
    <cellStyle name="常规 24 3 3 2 2" xfId="9005"/>
    <cellStyle name="差 3 3 6 2" xfId="9006"/>
    <cellStyle name="常规 8 4 2 21 2 3" xfId="9007"/>
    <cellStyle name="常规 8 4 2 16 2 3" xfId="9008"/>
    <cellStyle name="差 3 4 2 3" xfId="9009"/>
    <cellStyle name="常规 18 4 3 2" xfId="9010"/>
    <cellStyle name="常规 23 4 3 2" xfId="9011"/>
    <cellStyle name="常规 8 4 2 22" xfId="9012"/>
    <cellStyle name="常规 8 4 2 17" xfId="9013"/>
    <cellStyle name="差 3 5" xfId="9014"/>
    <cellStyle name="常规 8 4 2 22 2 2 2" xfId="9015"/>
    <cellStyle name="常规 8 4 2 17 2 2 2" xfId="9016"/>
    <cellStyle name="差 3 5 2 2 2" xfId="9017"/>
    <cellStyle name="常规 8 4 2 23" xfId="9018"/>
    <cellStyle name="常规 8 4 2 18" xfId="9019"/>
    <cellStyle name="差 3 6" xfId="9020"/>
    <cellStyle name="注释 2 71 5" xfId="9021"/>
    <cellStyle name="注释 2 66 5" xfId="9022"/>
    <cellStyle name="常规 8 4 2 23 2 2 2" xfId="9023"/>
    <cellStyle name="常规 8 4 2 18 2 2 2" xfId="9024"/>
    <cellStyle name="差 3 6 2 2 2" xfId="9025"/>
    <cellStyle name="常规 8 4 2 23 2 3" xfId="9026"/>
    <cellStyle name="常规 8 4 2 18 2 3" xfId="9027"/>
    <cellStyle name="差 3 6 2 3" xfId="9028"/>
    <cellStyle name="常规 23 6 3 2" xfId="9029"/>
    <cellStyle name="常规 8 2 2 2 26 2" xfId="9030"/>
    <cellStyle name="常规 8 2 2 2 31 2" xfId="9031"/>
    <cellStyle name="常规 8 4 2 31" xfId="9032"/>
    <cellStyle name="常规 8 4 2 26" xfId="9033"/>
    <cellStyle name="差 3 9" xfId="9034"/>
    <cellStyle name="差 5" xfId="9035"/>
    <cellStyle name="常规 61 4" xfId="9036"/>
    <cellStyle name="常规 56 4" xfId="9037"/>
    <cellStyle name="差_公共预算支出执行情况" xfId="9038"/>
    <cellStyle name="常规 10 10" xfId="9039"/>
    <cellStyle name="解释性文本 3 6" xfId="9040"/>
    <cellStyle name="常规 10 10 2" xfId="9041"/>
    <cellStyle name="解释性文本 3 6 2" xfId="9042"/>
    <cellStyle name="常规 4 7 2 2 3" xfId="9043"/>
    <cellStyle name="常规 10 10 2 2" xfId="9044"/>
    <cellStyle name="解释性文本 3 7" xfId="9045"/>
    <cellStyle name="常规 10 10 3" xfId="9046"/>
    <cellStyle name="常规 70 2 2" xfId="9047"/>
    <cellStyle name="常规 65 2 2" xfId="9048"/>
    <cellStyle name="常规 10 11" xfId="9049"/>
    <cellStyle name="常规 10 11 2" xfId="9050"/>
    <cellStyle name="常规 4 7 3 2 3" xfId="9051"/>
    <cellStyle name="常规 10 11 2 2" xfId="9052"/>
    <cellStyle name="常规 10 11 3" xfId="9053"/>
    <cellStyle name="常规 10 12" xfId="9054"/>
    <cellStyle name="常规 10 12 2" xfId="9055"/>
    <cellStyle name="常规 10 12 3" xfId="9056"/>
    <cellStyle name="常规 10 13" xfId="9057"/>
    <cellStyle name="常规 10 13 2" xfId="9058"/>
    <cellStyle name="常规 3 2 8" xfId="9059"/>
    <cellStyle name="常规 10 13 2 2" xfId="9060"/>
    <cellStyle name="常规 10 13 3" xfId="9061"/>
    <cellStyle name="强调文字颜色 4 2 3 2 2 2 2" xfId="9062"/>
    <cellStyle name="常规 10 14" xfId="9063"/>
    <cellStyle name="常规 10 14 2" xfId="9064"/>
    <cellStyle name="常规 10 14 3" xfId="9065"/>
    <cellStyle name="常规 10 20" xfId="9066"/>
    <cellStyle name="常规 10 15" xfId="9067"/>
    <cellStyle name="常规 10 20 2" xfId="9068"/>
    <cellStyle name="常规 10 15 2" xfId="9069"/>
    <cellStyle name="常规 5 2 8" xfId="9070"/>
    <cellStyle name="常规 10 20 2 2" xfId="9071"/>
    <cellStyle name="常规 10 15 2 2" xfId="9072"/>
    <cellStyle name="常规 10 20 3" xfId="9073"/>
    <cellStyle name="常规 10 15 3" xfId="9074"/>
    <cellStyle name="常规 10 21 2" xfId="9075"/>
    <cellStyle name="常规 10 16 2" xfId="9076"/>
    <cellStyle name="常规 6 2 8" xfId="9077"/>
    <cellStyle name="常规 10 21 2 2" xfId="9078"/>
    <cellStyle name="常规 10 16 2 2" xfId="9079"/>
    <cellStyle name="常规 10 21 3" xfId="9080"/>
    <cellStyle name="常规 10 16 3" xfId="9081"/>
    <cellStyle name="常规 10 22" xfId="9082"/>
    <cellStyle name="常规 10 17" xfId="9083"/>
    <cellStyle name="常规 7 2 8" xfId="9084"/>
    <cellStyle name="常规 10 22 2 2" xfId="9085"/>
    <cellStyle name="常规 10 17 2 2" xfId="9086"/>
    <cellStyle name="常规 10 23" xfId="9087"/>
    <cellStyle name="常规 10 18" xfId="9088"/>
    <cellStyle name="常规 10 23 2" xfId="9089"/>
    <cellStyle name="常规 10 18 2" xfId="9090"/>
    <cellStyle name="常规 8 2 8" xfId="9091"/>
    <cellStyle name="常规 13 10 2 3" xfId="9092"/>
    <cellStyle name="常规 10 23 2 2" xfId="9093"/>
    <cellStyle name="常规 10 18 2 2" xfId="9094"/>
    <cellStyle name="常规 10 24 2" xfId="9095"/>
    <cellStyle name="常规 10 19 2" xfId="9096"/>
    <cellStyle name="常规 23 3 2" xfId="9097"/>
    <cellStyle name="常规 18 3 2" xfId="9098"/>
    <cellStyle name="常规 13 3 3 2 2" xfId="9099"/>
    <cellStyle name="常规 10 24 3" xfId="9100"/>
    <cellStyle name="常规 10 19 3" xfId="9101"/>
    <cellStyle name="强调文字颜色 3 3 2 2 8" xfId="9102"/>
    <cellStyle name="常规 10 2 2 2" xfId="9103"/>
    <cellStyle name="链接单元格 2 4 4" xfId="9104"/>
    <cellStyle name="常规 7 20 2 12 3" xfId="9105"/>
    <cellStyle name="常规 10 2 2 2 2" xfId="9106"/>
    <cellStyle name="链接单元格 2 4 4 2" xfId="9107"/>
    <cellStyle name="常规 7 20 2 12 3 2" xfId="9108"/>
    <cellStyle name="常规 10 2 2 2 2 2" xfId="9109"/>
    <cellStyle name="常规 10 2 2 2 2 2 2" xfId="9110"/>
    <cellStyle name="链接单元格 2 4 5" xfId="9111"/>
    <cellStyle name="常规 3 4 5 2" xfId="9112"/>
    <cellStyle name="常规 7 20 2 12 4" xfId="9113"/>
    <cellStyle name="常规 10 2 2 2 3" xfId="9114"/>
    <cellStyle name="好 2 2 2 3 2 4" xfId="9115"/>
    <cellStyle name="常规 10 2 2 2 3 2" xfId="9116"/>
    <cellStyle name="常规 7 20 2 12 4 2" xfId="9117"/>
    <cellStyle name="常规 3 4 5 2 2" xfId="9118"/>
    <cellStyle name="计算 3 7 3 2" xfId="9119"/>
    <cellStyle name="常规 10 2 2 2 4" xfId="9120"/>
    <cellStyle name="常规 7 20 2 12 5" xfId="9121"/>
    <cellStyle name="常规 3 4 5 3" xfId="9122"/>
    <cellStyle name="常规 10 2 2 3" xfId="9123"/>
    <cellStyle name="链接单元格 2 5 4" xfId="9124"/>
    <cellStyle name="常规 7 20 2 13 3" xfId="9125"/>
    <cellStyle name="常规 10 2 2 3 2" xfId="9126"/>
    <cellStyle name="链接单元格 2 5 4 2" xfId="9127"/>
    <cellStyle name="常规 7 20 2 13 3 2" xfId="9128"/>
    <cellStyle name="常规 10 2 2 3 2 2" xfId="9129"/>
    <cellStyle name="链接单元格 2 5 5" xfId="9130"/>
    <cellStyle name="常规 3 4 6 2" xfId="9131"/>
    <cellStyle name="常规 7 20 2 13 4" xfId="9132"/>
    <cellStyle name="常规 10 2 2 3 3" xfId="9133"/>
    <cellStyle name="常规 10 2 2 4" xfId="9134"/>
    <cellStyle name="常规 10 2 2 5" xfId="9135"/>
    <cellStyle name="常规 10 2 2 6" xfId="9136"/>
    <cellStyle name="常规 7 20 2 21 3" xfId="9137"/>
    <cellStyle name="常规 7 20 2 16 3" xfId="9138"/>
    <cellStyle name="常规 10 2 2 6 2" xfId="9139"/>
    <cellStyle name="常规 10 2 2 7" xfId="9140"/>
    <cellStyle name="常规 10 2 3" xfId="9141"/>
    <cellStyle name="常规 14 6 3 4 2 2" xfId="9142"/>
    <cellStyle name="常规 10 2 3 2" xfId="9143"/>
    <cellStyle name="链接单元格 3 4 4" xfId="9144"/>
    <cellStyle name="常规 10 2 3 2 2" xfId="9145"/>
    <cellStyle name="链接单元格 3 4 4 2" xfId="9146"/>
    <cellStyle name="常规 10 2 3 2 2 2" xfId="9147"/>
    <cellStyle name="链接单元格 3 4 5" xfId="9148"/>
    <cellStyle name="常规 3 5 5 2" xfId="9149"/>
    <cellStyle name="常规 10 2 3 2 3" xfId="9150"/>
    <cellStyle name="常规 10 2 3 3" xfId="9151"/>
    <cellStyle name="常规 10 2 3 4" xfId="9152"/>
    <cellStyle name="强调文字颜色 1 3 2 2 2" xfId="9153"/>
    <cellStyle name="常规 10 2 4" xfId="9154"/>
    <cellStyle name="常规 15 2 2 3 2" xfId="9155"/>
    <cellStyle name="常规 20 2 2 3 2" xfId="9156"/>
    <cellStyle name="强调文字颜色 1 3 2 2 2 2" xfId="9157"/>
    <cellStyle name="常规 10 2 4 2" xfId="9158"/>
    <cellStyle name="常规 15 2 2 3 2 2" xfId="9159"/>
    <cellStyle name="常规 20 2 2 3 2 2" xfId="9160"/>
    <cellStyle name="强调文字颜色 1 3 2 2 2 3" xfId="9161"/>
    <cellStyle name="常规 10 2 4 3" xfId="9162"/>
    <cellStyle name="强调文字颜色 1 3 2 2 3 2 2" xfId="9163"/>
    <cellStyle name="常规 10 2 5 2 2" xfId="9164"/>
    <cellStyle name="强调文字颜色 1 3 2 2 3 3" xfId="9165"/>
    <cellStyle name="常规 10 2 5 3" xfId="9166"/>
    <cellStyle name="强调文字颜色 1 3 2 2 4" xfId="9167"/>
    <cellStyle name="常规 13 43 3 3" xfId="9168"/>
    <cellStyle name="常规 13 38 3 3" xfId="9169"/>
    <cellStyle name="常规 8 57 2 3" xfId="9170"/>
    <cellStyle name="常规 10 2 6" xfId="9171"/>
    <cellStyle name="强调文字颜色 1 3 2 2 4 2" xfId="9172"/>
    <cellStyle name="常规 8 57 2 3 2" xfId="9173"/>
    <cellStyle name="常规 10 2 6 2" xfId="9174"/>
    <cellStyle name="强调文字颜色 1 3 2 2 5" xfId="9175"/>
    <cellStyle name="常规 8 57 2 4" xfId="9176"/>
    <cellStyle name="常规 10 2 7" xfId="9177"/>
    <cellStyle name="强调文字颜色 1 3 2 2 5 2" xfId="9178"/>
    <cellStyle name="常规 10 2 7 2" xfId="9179"/>
    <cellStyle name="强调文字颜色 1 3 2 2 7" xfId="9180"/>
    <cellStyle name="常规 10 2 9" xfId="9181"/>
    <cellStyle name="常规 23 4 2" xfId="9182"/>
    <cellStyle name="常规 18 4 2" xfId="9183"/>
    <cellStyle name="常规 13 3 3 3 2" xfId="9184"/>
    <cellStyle name="常规 10 30 3" xfId="9185"/>
    <cellStyle name="常规 10 25 3" xfId="9186"/>
    <cellStyle name="常规 10 31" xfId="9187"/>
    <cellStyle name="常规 10 26" xfId="9188"/>
    <cellStyle name="常规 10 31 2" xfId="9189"/>
    <cellStyle name="常规 10 26 2" xfId="9190"/>
    <cellStyle name="常规 23 5 2" xfId="9191"/>
    <cellStyle name="常规 18 5 2" xfId="9192"/>
    <cellStyle name="常规 13 3 3 4 2" xfId="9193"/>
    <cellStyle name="常规 10 31 3" xfId="9194"/>
    <cellStyle name="常规 10 26 3" xfId="9195"/>
    <cellStyle name="常规 10 32" xfId="9196"/>
    <cellStyle name="常规 10 27" xfId="9197"/>
    <cellStyle name="常规 8 2 2 2 24" xfId="9198"/>
    <cellStyle name="常规 8 2 2 2 19" xfId="9199"/>
    <cellStyle name="常规 10 32 2" xfId="9200"/>
    <cellStyle name="常规 10 27 2" xfId="9201"/>
    <cellStyle name="常规 8 2 2 2 30" xfId="9202"/>
    <cellStyle name="常规 8 2 2 2 25" xfId="9203"/>
    <cellStyle name="常规 23 6 2" xfId="9204"/>
    <cellStyle name="常规 18 6 2" xfId="9205"/>
    <cellStyle name="常规 10 32 3" xfId="9206"/>
    <cellStyle name="常规 10 27 3" xfId="9207"/>
    <cellStyle name="常规 7 2 2 51 2" xfId="9208"/>
    <cellStyle name="常规 7 2 2 46 2" xfId="9209"/>
    <cellStyle name="常规 10 33" xfId="9210"/>
    <cellStyle name="常规 10 28" xfId="9211"/>
    <cellStyle name="常规 7 2 2 51 2 2" xfId="9212"/>
    <cellStyle name="常规 7 2 2 46 2 2" xfId="9213"/>
    <cellStyle name="常规 10 33 2" xfId="9214"/>
    <cellStyle name="常规 10 28 2" xfId="9215"/>
    <cellStyle name="常规 8 4 2 31 4 2 2" xfId="9216"/>
    <cellStyle name="常规 8 4 2 26 4 2 2" xfId="9217"/>
    <cellStyle name="常规 23 7 2" xfId="9218"/>
    <cellStyle name="常规 18 7 2" xfId="9219"/>
    <cellStyle name="常规 7 2 2 51 2 3" xfId="9220"/>
    <cellStyle name="常规 7 2 2 46 2 3" xfId="9221"/>
    <cellStyle name="常规 10 33 3" xfId="9222"/>
    <cellStyle name="常规 10 28 3" xfId="9223"/>
    <cellStyle name="常规 10 3" xfId="9224"/>
    <cellStyle name="常规 10 3 2 2 2 2" xfId="9225"/>
    <cellStyle name="常规 10 3 2 3" xfId="9226"/>
    <cellStyle name="常规 10 3 2 3 2" xfId="9227"/>
    <cellStyle name="常规 10 3 2 4" xfId="9228"/>
    <cellStyle name="常规 10 3 2 5" xfId="9229"/>
    <cellStyle name="常规 10 3 3 2 2" xfId="9230"/>
    <cellStyle name="常规 10 3 3 3" xfId="9231"/>
    <cellStyle name="强调文字颜色 1 3 2 3 2 2" xfId="9232"/>
    <cellStyle name="常规 10 3 4 2" xfId="9233"/>
    <cellStyle name="常规 15 2 2 4 2 2" xfId="9234"/>
    <cellStyle name="常规 20 2 2 4 2 2" xfId="9235"/>
    <cellStyle name="强调文字颜色 1 3 2 3 2 2 2" xfId="9236"/>
    <cellStyle name="常规 10 3 4 2 2" xfId="9237"/>
    <cellStyle name="强调文字颜色 1 3 2 3 2 3" xfId="9238"/>
    <cellStyle name="常规 10 3 4 3" xfId="9239"/>
    <cellStyle name="强调文字颜色 1 3 2 3 3 2" xfId="9240"/>
    <cellStyle name="常规 10 3 5 2" xfId="9241"/>
    <cellStyle name="强调文字颜色 1 3 2 3 5" xfId="9242"/>
    <cellStyle name="常规 10 3 7" xfId="9243"/>
    <cellStyle name="常规 13 24 2 3" xfId="9244"/>
    <cellStyle name="常规 13 19 2 3" xfId="9245"/>
    <cellStyle name="常规 10 42 2 2" xfId="9246"/>
    <cellStyle name="常规 10 37 2 2" xfId="9247"/>
    <cellStyle name="输出 3 3 2 2 3" xfId="9248"/>
    <cellStyle name="常规 10 43 2" xfId="9249"/>
    <cellStyle name="常规 10 38 2" xfId="9250"/>
    <cellStyle name="输出 3 3 2 2 3 2" xfId="9251"/>
    <cellStyle name="常规 13 30 2 3" xfId="9252"/>
    <cellStyle name="常规 13 25 2 3" xfId="9253"/>
    <cellStyle name="常规 10 43 2 2" xfId="9254"/>
    <cellStyle name="常规 10 38 2 2" xfId="9255"/>
    <cellStyle name="输出 3 3 2 2 4" xfId="9256"/>
    <cellStyle name="常规 10 43 3" xfId="9257"/>
    <cellStyle name="常规 10 38 3" xfId="9258"/>
    <cellStyle name="常规 10 44" xfId="9259"/>
    <cellStyle name="常规 10 39" xfId="9260"/>
    <cellStyle name="常规 10 44 2" xfId="9261"/>
    <cellStyle name="常规 10 39 2" xfId="9262"/>
    <cellStyle name="常规 10 44 2 2" xfId="9263"/>
    <cellStyle name="常规 10 39 2 2" xfId="9264"/>
    <cellStyle name="常规 13 26 2 3" xfId="9265"/>
    <cellStyle name="常规 13 31 2 3" xfId="9266"/>
    <cellStyle name="常规 10 39 3" xfId="9267"/>
    <cellStyle name="常规 10 44 3" xfId="9268"/>
    <cellStyle name="常规 10 4" xfId="9269"/>
    <cellStyle name="常规 10 4 2 3" xfId="9270"/>
    <cellStyle name="常规 10 4 2 3 2" xfId="9271"/>
    <cellStyle name="常规 10 4 2 4" xfId="9272"/>
    <cellStyle name="常规 10 4 4" xfId="9273"/>
    <cellStyle name="强调文字颜色 1 3 2 4 2" xfId="9274"/>
    <cellStyle name="常规 15 2 2 5 2" xfId="9275"/>
    <cellStyle name="常规 20 2 2 5 2" xfId="9276"/>
    <cellStyle name="常规 10 4 4 2" xfId="9277"/>
    <cellStyle name="强调文字颜色 1 3 2 4 2 2" xfId="9278"/>
    <cellStyle name="常规 10 4 5" xfId="9279"/>
    <cellStyle name="常规 8 57 4 2" xfId="9280"/>
    <cellStyle name="强调文字颜色 1 3 2 4 3" xfId="9281"/>
    <cellStyle name="常规 10 45" xfId="9282"/>
    <cellStyle name="常规 10 50" xfId="9283"/>
    <cellStyle name="常规 29 25 2 2" xfId="9284"/>
    <cellStyle name="常规 29 30 2 2" xfId="9285"/>
    <cellStyle name="常规 34 25 2 2" xfId="9286"/>
    <cellStyle name="常规 34 30 2 2" xfId="9287"/>
    <cellStyle name="常规 10 45 2" xfId="9288"/>
    <cellStyle name="常规 10 50 2" xfId="9289"/>
    <cellStyle name="常规 2 7 2 2 7" xfId="9290"/>
    <cellStyle name="解释性文本 3 2 3 2 3" xfId="9291"/>
    <cellStyle name="强调文字颜色 3 2 3 3" xfId="9292"/>
    <cellStyle name="常规 10 45 2 2" xfId="9293"/>
    <cellStyle name="常规 10 50 2 2" xfId="9294"/>
    <cellStyle name="常规 13 27 2 3" xfId="9295"/>
    <cellStyle name="常规 13 32 2 3" xfId="9296"/>
    <cellStyle name="常规 2 7 2 2 7 2" xfId="9297"/>
    <cellStyle name="解释性文本 3 2 3 2 3 2" xfId="9298"/>
    <cellStyle name="强调文字颜色 3 2 3 3 2" xfId="9299"/>
    <cellStyle name="常规 10 45 3" xfId="9300"/>
    <cellStyle name="常规 10 50 3" xfId="9301"/>
    <cellStyle name="常规 2 7 2 2 8" xfId="9302"/>
    <cellStyle name="解释性文本 3 2 3 2 4" xfId="9303"/>
    <cellStyle name="强调文字颜色 3 2 3 4" xfId="9304"/>
    <cellStyle name="常规 10 46" xfId="9305"/>
    <cellStyle name="常规 10 51" xfId="9306"/>
    <cellStyle name="常规 26 38 2 2" xfId="9307"/>
    <cellStyle name="常规 26 43 2 2" xfId="9308"/>
    <cellStyle name="常规 31 38 2 2" xfId="9309"/>
    <cellStyle name="常规 31 43 2 2" xfId="9310"/>
    <cellStyle name="常规 7 2 2 2 17 2 2 2" xfId="9311"/>
    <cellStyle name="常规 7 2 2 2 22 2 2 2" xfId="9312"/>
    <cellStyle name="强调文字颜色 5 2 2 5 2 2" xfId="9313"/>
    <cellStyle name="常规 10 46 2" xfId="9314"/>
    <cellStyle name="常规 10 51 2" xfId="9315"/>
    <cellStyle name="常规 10 46 3" xfId="9316"/>
    <cellStyle name="常规 10 51 3" xfId="9317"/>
    <cellStyle name="常规 10 47" xfId="9318"/>
    <cellStyle name="常规 10 52" xfId="9319"/>
    <cellStyle name="常规 23 56 2 2" xfId="9320"/>
    <cellStyle name="常规 7 2 2 2 2 10 2 2" xfId="9321"/>
    <cellStyle name="强调文字颜色 5 2 2 5 2 3" xfId="9322"/>
    <cellStyle name="常规 10 47 2 2" xfId="9323"/>
    <cellStyle name="常规 10 52 2 2" xfId="9324"/>
    <cellStyle name="常规 13 29 2 3" xfId="9325"/>
    <cellStyle name="常规 13 34 2 3" xfId="9326"/>
    <cellStyle name="常规 10 48" xfId="9327"/>
    <cellStyle name="常规 10 53" xfId="9328"/>
    <cellStyle name="强调文字颜色 6 2 3 5 2 2" xfId="9329"/>
    <cellStyle name="常规 10 48 2 2" xfId="9330"/>
    <cellStyle name="常规 10 53 2 2" xfId="9331"/>
    <cellStyle name="常规 13 35 2 3" xfId="9332"/>
    <cellStyle name="常规 13 40 2 3" xfId="9333"/>
    <cellStyle name="常规 10 48 3" xfId="9334"/>
    <cellStyle name="常规 10 53 3" xfId="9335"/>
    <cellStyle name="常规 10 49" xfId="9336"/>
    <cellStyle name="常规 10 54" xfId="9337"/>
    <cellStyle name="常规 10 49 2 2" xfId="9338"/>
    <cellStyle name="常规 10 54 2 2" xfId="9339"/>
    <cellStyle name="常规 13 36 2 3" xfId="9340"/>
    <cellStyle name="常规 13 41 2 3" xfId="9341"/>
    <cellStyle name="常规 10 49 3" xfId="9342"/>
    <cellStyle name="常规 10 54 3" xfId="9343"/>
    <cellStyle name="常规 10 5" xfId="9344"/>
    <cellStyle name="常规 10 5 2" xfId="9345"/>
    <cellStyle name="常规 10 5 2 2" xfId="9346"/>
    <cellStyle name="常规 10 5 3" xfId="9347"/>
    <cellStyle name="常规 10 5 3 2" xfId="9348"/>
    <cellStyle name="常规 10 5 4" xfId="9349"/>
    <cellStyle name="强调文字颜色 1 3 2 5 2" xfId="9350"/>
    <cellStyle name="常规 20 2 2 6 2" xfId="9351"/>
    <cellStyle name="常规 10 5 4 2" xfId="9352"/>
    <cellStyle name="强调文字颜色 1 3 2 5 2 2" xfId="9353"/>
    <cellStyle name="常规 10 5 5" xfId="9354"/>
    <cellStyle name="强调文字颜色 1 3 2 5 3" xfId="9355"/>
    <cellStyle name="常规 10 55" xfId="9356"/>
    <cellStyle name="常规 10 60" xfId="9357"/>
    <cellStyle name="常规 10 55 2" xfId="9358"/>
    <cellStyle name="常规 10 60 2" xfId="9359"/>
    <cellStyle name="常规 10 55 2 2" xfId="9360"/>
    <cellStyle name="常规 13 37 2 3" xfId="9361"/>
    <cellStyle name="常规 13 42 2 3" xfId="9362"/>
    <cellStyle name="常规 10 55 3" xfId="9363"/>
    <cellStyle name="常规 10 56" xfId="9364"/>
    <cellStyle name="常规 10 61" xfId="9365"/>
    <cellStyle name="常规 10 56 2" xfId="9366"/>
    <cellStyle name="常规 10 61 2" xfId="9367"/>
    <cellStyle name="常规 10 56 2 2" xfId="9368"/>
    <cellStyle name="常规 13 38 2 3" xfId="9369"/>
    <cellStyle name="常规 13 43 2 3" xfId="9370"/>
    <cellStyle name="常规 15 2 2 2 4" xfId="9371"/>
    <cellStyle name="常规 20 2 2 2 4" xfId="9372"/>
    <cellStyle name="注释 2 13 2 2" xfId="9373"/>
    <cellStyle name="常规 10 56 3" xfId="9374"/>
    <cellStyle name="常规 10 57" xfId="9375"/>
    <cellStyle name="常规 10 62" xfId="9376"/>
    <cellStyle name="常规 10 57 2" xfId="9377"/>
    <cellStyle name="常规 10 57 2 2" xfId="9378"/>
    <cellStyle name="常规 13 39 2 3" xfId="9379"/>
    <cellStyle name="常规 13 44 2 3" xfId="9380"/>
    <cellStyle name="常规 10 57 3" xfId="9381"/>
    <cellStyle name="常规 10 58" xfId="9382"/>
    <cellStyle name="常规 10 63" xfId="9383"/>
    <cellStyle name="常规 10 58 2" xfId="9384"/>
    <cellStyle name="常规 10 58 2 2" xfId="9385"/>
    <cellStyle name="常规 13 45 2 3" xfId="9386"/>
    <cellStyle name="常规 13 50 2 3" xfId="9387"/>
    <cellStyle name="常规 10 58 3" xfId="9388"/>
    <cellStyle name="常规 10 59" xfId="9389"/>
    <cellStyle name="强调文字颜色 4 2 3 2 2 3 2" xfId="9390"/>
    <cellStyle name="常规 10 59 2" xfId="9391"/>
    <cellStyle name="常规 10 6" xfId="9392"/>
    <cellStyle name="常规 10 6 2" xfId="9393"/>
    <cellStyle name="常规 10 6 2 2" xfId="9394"/>
    <cellStyle name="常规 10 6 3" xfId="9395"/>
    <cellStyle name="常规 10 6 3 2" xfId="9396"/>
    <cellStyle name="常规 10 6 4" xfId="9397"/>
    <cellStyle name="强调文字颜色 1 3 2 6 2" xfId="9398"/>
    <cellStyle name="常规 10 6 4 2" xfId="9399"/>
    <cellStyle name="强调文字颜色 1 3 2 6 2 2" xfId="9400"/>
    <cellStyle name="常规 10 6 5" xfId="9401"/>
    <cellStyle name="强调文字颜色 2 2 2 5 2 2" xfId="9402"/>
    <cellStyle name="强调文字颜色 1 3 2 6 3" xfId="9403"/>
    <cellStyle name="常规 10 7" xfId="9404"/>
    <cellStyle name="常规 10 7 2" xfId="9405"/>
    <cellStyle name="常规 7 2 2 28 2 3" xfId="9406"/>
    <cellStyle name="常规 7 2 2 33 2 3" xfId="9407"/>
    <cellStyle name="常规 10 7 2 2" xfId="9408"/>
    <cellStyle name="常规 7 2 2 28 2 3 2" xfId="9409"/>
    <cellStyle name="常规 7 2 2 33 2 3 2" xfId="9410"/>
    <cellStyle name="常规 10 7 3" xfId="9411"/>
    <cellStyle name="常规 7 2 2 28 2 4" xfId="9412"/>
    <cellStyle name="常规 7 2 2 33 2 4" xfId="9413"/>
    <cellStyle name="常规 10 8" xfId="9414"/>
    <cellStyle name="常规 10 8 2" xfId="9415"/>
    <cellStyle name="常规 3 25 3" xfId="9416"/>
    <cellStyle name="常规 3 30 3" xfId="9417"/>
    <cellStyle name="常规 10 8 2 2" xfId="9418"/>
    <cellStyle name="常规 7 2 4 26" xfId="9419"/>
    <cellStyle name="常规 7 2 4 31" xfId="9420"/>
    <cellStyle name="常规 10 9" xfId="9421"/>
    <cellStyle name="常规 7 2 4 2 10 4 2" xfId="9422"/>
    <cellStyle name="常规 10 9 2" xfId="9423"/>
    <cellStyle name="常规 7 2 4 2 10 4 2 2" xfId="9424"/>
    <cellStyle name="常规 10 9 2 2" xfId="9425"/>
    <cellStyle name="常规 3 75 3" xfId="9426"/>
    <cellStyle name="常规 102" xfId="9427"/>
    <cellStyle name="常规 4 7" xfId="9428"/>
    <cellStyle name="常规 108" xfId="9429"/>
    <cellStyle name="常规 113" xfId="9430"/>
    <cellStyle name="好 4 3 5 2 2" xfId="9431"/>
    <cellStyle name="常规 13 5 2 2" xfId="9432"/>
    <cellStyle name="常规 7 27 2 3" xfId="9433"/>
    <cellStyle name="常规 7 32 2 3" xfId="9434"/>
    <cellStyle name="常规 109" xfId="9435"/>
    <cellStyle name="常规 114" xfId="9436"/>
    <cellStyle name="常规 13 5 2 3" xfId="9437"/>
    <cellStyle name="常规 7 27 2 4" xfId="9438"/>
    <cellStyle name="常规 7 32 2 4" xfId="9439"/>
    <cellStyle name="常规 11" xfId="9440"/>
    <cellStyle name="常规 7 19 2 2 3 3 3" xfId="9441"/>
    <cellStyle name="常规 11 10" xfId="9442"/>
    <cellStyle name="常规 11 10 2" xfId="9443"/>
    <cellStyle name="适中 3 2 5" xfId="9444"/>
    <cellStyle name="常规 11 10 2 2" xfId="9445"/>
    <cellStyle name="适中 3 2 5 2" xfId="9446"/>
    <cellStyle name="常规 11 11" xfId="9447"/>
    <cellStyle name="常规 13 18 3 2 2" xfId="9448"/>
    <cellStyle name="常规 13 23 3 2 2" xfId="9449"/>
    <cellStyle name="常规 48 2 2 2 2" xfId="9450"/>
    <cellStyle name="常规 8 37 2 2 2" xfId="9451"/>
    <cellStyle name="常规 8 42 2 2 2" xfId="9452"/>
    <cellStyle name="常规 11 11 2" xfId="9453"/>
    <cellStyle name="适中 3 3 5" xfId="9454"/>
    <cellStyle name="常规 11 11 2 2" xfId="9455"/>
    <cellStyle name="适中 3 3 5 2" xfId="9456"/>
    <cellStyle name="注释 3 2 2 3" xfId="9457"/>
    <cellStyle name="常规 11 11 3" xfId="9458"/>
    <cellStyle name="适中 3 3 6" xfId="9459"/>
    <cellStyle name="常规 11 12" xfId="9460"/>
    <cellStyle name="常规 11 12 2" xfId="9461"/>
    <cellStyle name="适中 3 4 5" xfId="9462"/>
    <cellStyle name="常规 11 12 2 2" xfId="9463"/>
    <cellStyle name="注释 3 3 2 3" xfId="9464"/>
    <cellStyle name="常规 11 12 3" xfId="9465"/>
    <cellStyle name="常规 11 13 2" xfId="9466"/>
    <cellStyle name="适中 3 5 5" xfId="9467"/>
    <cellStyle name="常规 11 13 2 2" xfId="9468"/>
    <cellStyle name="注释 3 4 2 3" xfId="9469"/>
    <cellStyle name="常规 11 13 3" xfId="9470"/>
    <cellStyle name="常规 11 14" xfId="9471"/>
    <cellStyle name="常规 11 14 2" xfId="9472"/>
    <cellStyle name="适中 3 6 5" xfId="9473"/>
    <cellStyle name="常规 11 14 2 2" xfId="9474"/>
    <cellStyle name="注释 3 5 2 3" xfId="9475"/>
    <cellStyle name="常规 26 2 2 2 2 3" xfId="9476"/>
    <cellStyle name="常规 31 2 2 2 2 3" xfId="9477"/>
    <cellStyle name="常规 11 14 3" xfId="9478"/>
    <cellStyle name="常规 11 15 2" xfId="9479"/>
    <cellStyle name="常规 11 20 2" xfId="9480"/>
    <cellStyle name="链接单元格 2 3 4 2 2 2" xfId="9481"/>
    <cellStyle name="常规 11 15 2 2" xfId="9482"/>
    <cellStyle name="常规 11 20 2 2" xfId="9483"/>
    <cellStyle name="注释 3 6 2 3" xfId="9484"/>
    <cellStyle name="常规 11 15 3" xfId="9485"/>
    <cellStyle name="常规 11 20 3" xfId="9486"/>
    <cellStyle name="常规 11 16" xfId="9487"/>
    <cellStyle name="常规 11 21" xfId="9488"/>
    <cellStyle name="链接单元格 2 3 4 2 3" xfId="9489"/>
    <cellStyle name="常规 11 16 2" xfId="9490"/>
    <cellStyle name="常规 11 21 2" xfId="9491"/>
    <cellStyle name="链接单元格 2 3 4 2 3 2" xfId="9492"/>
    <cellStyle name="常规 11 16 2 2" xfId="9493"/>
    <cellStyle name="常规 11 21 2 2" xfId="9494"/>
    <cellStyle name="注释 3 7 2 3" xfId="9495"/>
    <cellStyle name="常规 11 16 3" xfId="9496"/>
    <cellStyle name="常规 11 21 3" xfId="9497"/>
    <cellStyle name="常规 11 17" xfId="9498"/>
    <cellStyle name="常规 11 22" xfId="9499"/>
    <cellStyle name="链接单元格 2 3 4 2 4" xfId="9500"/>
    <cellStyle name="常规 11 17 3" xfId="9501"/>
    <cellStyle name="常规 11 22 3" xfId="9502"/>
    <cellStyle name="汇总 2 9" xfId="9503"/>
    <cellStyle name="常规 11 18" xfId="9504"/>
    <cellStyle name="常规 11 23" xfId="9505"/>
    <cellStyle name="常规 11 18 2" xfId="9506"/>
    <cellStyle name="常规 11 23 2" xfId="9507"/>
    <cellStyle name="汇总 3 8" xfId="9508"/>
    <cellStyle name="常规 11 18 2 2" xfId="9509"/>
    <cellStyle name="常规 11 23 2 2" xfId="9510"/>
    <cellStyle name="常规 5 2 2 2 4" xfId="9511"/>
    <cellStyle name="注释 3 9 2 3" xfId="9512"/>
    <cellStyle name="常规 14 10 2 3" xfId="9513"/>
    <cellStyle name="汇总 3 8 2" xfId="9514"/>
    <cellStyle name="常规 11 18 3" xfId="9515"/>
    <cellStyle name="常规 11 23 3" xfId="9516"/>
    <cellStyle name="常规 28 2 2" xfId="9517"/>
    <cellStyle name="常规 33 2 2" xfId="9518"/>
    <cellStyle name="汇总 3 9" xfId="9519"/>
    <cellStyle name="常规 11 19" xfId="9520"/>
    <cellStyle name="常规 11 24" xfId="9521"/>
    <cellStyle name="常规 11 19 2" xfId="9522"/>
    <cellStyle name="常规 11 24 2" xfId="9523"/>
    <cellStyle name="常规 11 19 2 2" xfId="9524"/>
    <cellStyle name="常规 11 24 2 2" xfId="9525"/>
    <cellStyle name="常规 14 11 2 3" xfId="9526"/>
    <cellStyle name="常规 11 19 3" xfId="9527"/>
    <cellStyle name="常规 11 24 3" xfId="9528"/>
    <cellStyle name="常规 28 3 2" xfId="9529"/>
    <cellStyle name="常规 33 3 2" xfId="9530"/>
    <cellStyle name="常规 11 2" xfId="9531"/>
    <cellStyle name="常规 6 2 5 3" xfId="9532"/>
    <cellStyle name="常规 7 2 2 2 26 4 3" xfId="9533"/>
    <cellStyle name="常规 7 2 2 2 31 4 3" xfId="9534"/>
    <cellStyle name="常规 11 2 2" xfId="9535"/>
    <cellStyle name="常规 11 2 2 2" xfId="9536"/>
    <cellStyle name="常规 11 2 2 2 2" xfId="9537"/>
    <cellStyle name="常规 22 12 3" xfId="9538"/>
    <cellStyle name="常规 11 2 2 2 2 2" xfId="9539"/>
    <cellStyle name="常规 21 37 3" xfId="9540"/>
    <cellStyle name="常规 21 42 3" xfId="9541"/>
    <cellStyle name="强调文字颜色 1 3 9 2" xfId="9542"/>
    <cellStyle name="常规 36 27" xfId="9543"/>
    <cellStyle name="常规 36 32" xfId="9544"/>
    <cellStyle name="常规 11 2 2 2 2 2 2" xfId="9545"/>
    <cellStyle name="常规 7 19 13 2 3" xfId="9546"/>
    <cellStyle name="常规 17 2 4" xfId="9547"/>
    <cellStyle name="常规 22 2 4" xfId="9548"/>
    <cellStyle name="常规 11 2 2 2 2 3" xfId="9549"/>
    <cellStyle name="常规 9 39 2 2" xfId="9550"/>
    <cellStyle name="常规 9 44 2 2" xfId="9551"/>
    <cellStyle name="常规 14 25 3 2" xfId="9552"/>
    <cellStyle name="常规 14 30 3 2" xfId="9553"/>
    <cellStyle name="常规 11 2 2 2 3 2" xfId="9554"/>
    <cellStyle name="常规 12 3 3 2 2" xfId="9555"/>
    <cellStyle name="好 3 2 2 3 2 4" xfId="9556"/>
    <cellStyle name="常规 21 38 3" xfId="9557"/>
    <cellStyle name="常规 21 43 3" xfId="9558"/>
    <cellStyle name="常规 3 3 5 2 4" xfId="9559"/>
    <cellStyle name="常规 12 3 3 3" xfId="9560"/>
    <cellStyle name="常规 11 2 2 2 4" xfId="9561"/>
    <cellStyle name="常规 8 4 2 5 3 2" xfId="9562"/>
    <cellStyle name="常规 11 2 2 3" xfId="9563"/>
    <cellStyle name="常规 11 2 2 3 2" xfId="9564"/>
    <cellStyle name="常规 22 13 3" xfId="9565"/>
    <cellStyle name="常规 11 2 2 3 2 2" xfId="9566"/>
    <cellStyle name="常规 11 2 2 3 3" xfId="9567"/>
    <cellStyle name="常规 12 3 4 2" xfId="9568"/>
    <cellStyle name="常规 11 2 2 4" xfId="9569"/>
    <cellStyle name="常规 11 2 2 4 2" xfId="9570"/>
    <cellStyle name="常规 22 14 3" xfId="9571"/>
    <cellStyle name="常规 11 2 2 4 2 2" xfId="9572"/>
    <cellStyle name="常规 11 2 2 4 3" xfId="9573"/>
    <cellStyle name="常规 12 3 5 2" xfId="9574"/>
    <cellStyle name="常规 11 2 2 5" xfId="9575"/>
    <cellStyle name="常规 11 2 2 5 2" xfId="9576"/>
    <cellStyle name="常规 22 15 3" xfId="9577"/>
    <cellStyle name="常规 22 20 3" xfId="9578"/>
    <cellStyle name="常规 11 2 2 6" xfId="9579"/>
    <cellStyle name="常规 11 2 2 6 2" xfId="9580"/>
    <cellStyle name="常规 22 16 3" xfId="9581"/>
    <cellStyle name="常规 22 21 3" xfId="9582"/>
    <cellStyle name="常规 11 2 2 7" xfId="9583"/>
    <cellStyle name="常规 11 2 3" xfId="9584"/>
    <cellStyle name="常规 11 2 3 2" xfId="9585"/>
    <cellStyle name="常规 11 2 3 2 2" xfId="9586"/>
    <cellStyle name="常规 22 57 3" xfId="9587"/>
    <cellStyle name="常规 11 2 3 2 2 2" xfId="9588"/>
    <cellStyle name="常规 26 37 3" xfId="9589"/>
    <cellStyle name="常规 26 42 3" xfId="9590"/>
    <cellStyle name="常规 31 37 3" xfId="9591"/>
    <cellStyle name="常规 31 42 3" xfId="9592"/>
    <cellStyle name="强调文字颜色 5 2 2 4 3" xfId="9593"/>
    <cellStyle name="强调文字颜色 2 3 9 2" xfId="9594"/>
    <cellStyle name="常规 11 2 3 3" xfId="9595"/>
    <cellStyle name="常规 11 2 3 3 2" xfId="9596"/>
    <cellStyle name="常规 22 58 3" xfId="9597"/>
    <cellStyle name="常规 11 2 4" xfId="9598"/>
    <cellStyle name="强调文字颜色 1 3 3 2 2" xfId="9599"/>
    <cellStyle name="常规 15 2 3 3 2" xfId="9600"/>
    <cellStyle name="常规 20 2 3 3 2" xfId="9601"/>
    <cellStyle name="常规 11 2 4 2" xfId="9602"/>
    <cellStyle name="强调文字颜色 1 3 3 2 2 2" xfId="9603"/>
    <cellStyle name="常规 11 2 4 2 2" xfId="9604"/>
    <cellStyle name="强调文字颜色 1 3 3 2 2 2 2" xfId="9605"/>
    <cellStyle name="常规 11 2 4 3" xfId="9606"/>
    <cellStyle name="强调文字颜色 1 3 3 2 2 3" xfId="9607"/>
    <cellStyle name="常规 11 2 5" xfId="9608"/>
    <cellStyle name="常规 8 58 2 2" xfId="9609"/>
    <cellStyle name="常规 13 39 3 2" xfId="9610"/>
    <cellStyle name="常规 13 44 3 2" xfId="9611"/>
    <cellStyle name="强调文字颜色 1 3 3 2 3" xfId="9612"/>
    <cellStyle name="常规 11 2 5 2" xfId="9613"/>
    <cellStyle name="常规 8 58 2 2 2" xfId="9614"/>
    <cellStyle name="常规 13 39 3 2 2" xfId="9615"/>
    <cellStyle name="常规 13 44 3 2 2" xfId="9616"/>
    <cellStyle name="强调文字颜色 1 3 3 2 3 2" xfId="9617"/>
    <cellStyle name="常规 11 2 5 2 2" xfId="9618"/>
    <cellStyle name="常规 11 2 5 3" xfId="9619"/>
    <cellStyle name="常规 11 2 6" xfId="9620"/>
    <cellStyle name="常规 8 58 2 3" xfId="9621"/>
    <cellStyle name="常规 13 39 3 3" xfId="9622"/>
    <cellStyle name="常规 13 44 3 3" xfId="9623"/>
    <cellStyle name="强调文字颜色 1 3 3 2 4" xfId="9624"/>
    <cellStyle name="常规 11 2 6 2" xfId="9625"/>
    <cellStyle name="常规 8 58 2 3 2" xfId="9626"/>
    <cellStyle name="强调文字颜色 1 3 3 2 4 2" xfId="9627"/>
    <cellStyle name="常规 11 2 7" xfId="9628"/>
    <cellStyle name="常规 8 58 2 4" xfId="9629"/>
    <cellStyle name="强调文字颜色 1 3 3 2 5" xfId="9630"/>
    <cellStyle name="常规 11 2 7 2" xfId="9631"/>
    <cellStyle name="常规 11 2 8" xfId="9632"/>
    <cellStyle name="常规 24 39 2" xfId="9633"/>
    <cellStyle name="常规 24 44 2" xfId="9634"/>
    <cellStyle name="常规 11 2 9" xfId="9635"/>
    <cellStyle name="常规 24 39 3" xfId="9636"/>
    <cellStyle name="常规 24 44 3" xfId="9637"/>
    <cellStyle name="常规 11 25" xfId="9638"/>
    <cellStyle name="常规 11 30" xfId="9639"/>
    <cellStyle name="好 4 4 2 2" xfId="9640"/>
    <cellStyle name="常规 14 2 2" xfId="9641"/>
    <cellStyle name="常规 11 25 2" xfId="9642"/>
    <cellStyle name="常规 11 30 2" xfId="9643"/>
    <cellStyle name="常规 7 20 26 2 4" xfId="9644"/>
    <cellStyle name="常规 7 20 31 2 4" xfId="9645"/>
    <cellStyle name="好 4 4 2 2 2" xfId="9646"/>
    <cellStyle name="常规 14 2 2 2" xfId="9647"/>
    <cellStyle name="常规 7 69 2 3" xfId="9648"/>
    <cellStyle name="常规 7 74 2 3" xfId="9649"/>
    <cellStyle name="常规 11 25 2 2" xfId="9650"/>
    <cellStyle name="常规 11 30 2 2" xfId="9651"/>
    <cellStyle name="常规 14 12 2 3" xfId="9652"/>
    <cellStyle name="常规 14 2 2 2 2" xfId="9653"/>
    <cellStyle name="常规 7 69 2 3 2" xfId="9654"/>
    <cellStyle name="常规 7 74 2 3 2" xfId="9655"/>
    <cellStyle name="常规 11 25 3" xfId="9656"/>
    <cellStyle name="常规 11 30 3" xfId="9657"/>
    <cellStyle name="常规 28 4 2" xfId="9658"/>
    <cellStyle name="常规 33 4 2" xfId="9659"/>
    <cellStyle name="常规 14 2 2 3" xfId="9660"/>
    <cellStyle name="常规 7 69 2 4" xfId="9661"/>
    <cellStyle name="常规 7 74 2 4" xfId="9662"/>
    <cellStyle name="常规 11 26" xfId="9663"/>
    <cellStyle name="常规 11 31" xfId="9664"/>
    <cellStyle name="常规 7 19 10 2 2" xfId="9665"/>
    <cellStyle name="好 4 4 2 3" xfId="9666"/>
    <cellStyle name="常规 14 2 3" xfId="9667"/>
    <cellStyle name="常规 11 26 2" xfId="9668"/>
    <cellStyle name="常规 11 31 2" xfId="9669"/>
    <cellStyle name="常规 7 19 10 2 2 2" xfId="9670"/>
    <cellStyle name="好 4 4 2 3 2" xfId="9671"/>
    <cellStyle name="常规 14 2 3 2" xfId="9672"/>
    <cellStyle name="常规 11 26 2 2" xfId="9673"/>
    <cellStyle name="常规 11 31 2 2" xfId="9674"/>
    <cellStyle name="常规 14 13 2 3" xfId="9675"/>
    <cellStyle name="常规 14 2 3 2 2" xfId="9676"/>
    <cellStyle name="常规 11 26 3" xfId="9677"/>
    <cellStyle name="常规 11 31 3" xfId="9678"/>
    <cellStyle name="常规 28 5 2" xfId="9679"/>
    <cellStyle name="常规 33 5 2" xfId="9680"/>
    <cellStyle name="常规 14 2 3 3" xfId="9681"/>
    <cellStyle name="常规 11 27" xfId="9682"/>
    <cellStyle name="常规 11 32" xfId="9683"/>
    <cellStyle name="常规 7 19 10 2 3" xfId="9684"/>
    <cellStyle name="好 4 4 2 4" xfId="9685"/>
    <cellStyle name="常规 14 2 4" xfId="9686"/>
    <cellStyle name="强调文字颜色 1 3 6 2 2" xfId="9687"/>
    <cellStyle name="常规 11 27 2" xfId="9688"/>
    <cellStyle name="常规 11 32 2" xfId="9689"/>
    <cellStyle name="常规 14 2 4 2" xfId="9690"/>
    <cellStyle name="强调文字颜色 1 3 6 2 2 2" xfId="9691"/>
    <cellStyle name="常规 11 27 2 2" xfId="9692"/>
    <cellStyle name="常规 11 32 2 2" xfId="9693"/>
    <cellStyle name="常规 14 14 2 3" xfId="9694"/>
    <cellStyle name="常规 14 2 4 2 2" xfId="9695"/>
    <cellStyle name="常规 11 27 3" xfId="9696"/>
    <cellStyle name="常规 11 32 3" xfId="9697"/>
    <cellStyle name="常规 28 6 2" xfId="9698"/>
    <cellStyle name="常规 33 6 2" xfId="9699"/>
    <cellStyle name="常规 14 2 4 3" xfId="9700"/>
    <cellStyle name="常规 11 28" xfId="9701"/>
    <cellStyle name="常规 11 33" xfId="9702"/>
    <cellStyle name="常规 7 2 2 56 2" xfId="9703"/>
    <cellStyle name="常规 7 2 2 61 2" xfId="9704"/>
    <cellStyle name="常规 13 47 3 2" xfId="9705"/>
    <cellStyle name="常规 13 52 3 2" xfId="9706"/>
    <cellStyle name="强调文字颜色 1 3 6 2 3" xfId="9707"/>
    <cellStyle name="常规 14 2 5" xfId="9708"/>
    <cellStyle name="常规 11 28 2" xfId="9709"/>
    <cellStyle name="常规 11 33 2" xfId="9710"/>
    <cellStyle name="常规 7 2 2 56 2 2" xfId="9711"/>
    <cellStyle name="常规 7 2 2 61 2 2" xfId="9712"/>
    <cellStyle name="常规 13 47 3 2 2" xfId="9713"/>
    <cellStyle name="常规 13 52 3 2 2" xfId="9714"/>
    <cellStyle name="强调文字颜色 1 3 6 2 3 2" xfId="9715"/>
    <cellStyle name="常规 14 2 5 2" xfId="9716"/>
    <cellStyle name="常规 11 28 2 2" xfId="9717"/>
    <cellStyle name="常规 11 33 2 2" xfId="9718"/>
    <cellStyle name="常规 7 2 2 56 2 2 2" xfId="9719"/>
    <cellStyle name="常规 14 15 2 3" xfId="9720"/>
    <cellStyle name="常规 14 20 2 3" xfId="9721"/>
    <cellStyle name="常规 7 20 25 4" xfId="9722"/>
    <cellStyle name="常规 7 20 30 4" xfId="9723"/>
    <cellStyle name="常规 14 2 5 2 2" xfId="9724"/>
    <cellStyle name="常规 11 28 3" xfId="9725"/>
    <cellStyle name="常规 11 33 3" xfId="9726"/>
    <cellStyle name="常规 7 2 2 56 2 3" xfId="9727"/>
    <cellStyle name="常规 28 7 2" xfId="9728"/>
    <cellStyle name="常规 33 7 2" xfId="9729"/>
    <cellStyle name="常规 14 2 5 3" xfId="9730"/>
    <cellStyle name="常规 11 29" xfId="9731"/>
    <cellStyle name="常规 11 34" xfId="9732"/>
    <cellStyle name="常规 7 2 2 56 3" xfId="9733"/>
    <cellStyle name="常规 7 2 2 61 3" xfId="9734"/>
    <cellStyle name="注释 2 17 3 2" xfId="9735"/>
    <cellStyle name="注释 2 22 3 2" xfId="9736"/>
    <cellStyle name="常规 13 47 3 3" xfId="9737"/>
    <cellStyle name="常规 13 52 3 3" xfId="9738"/>
    <cellStyle name="强调文字颜色 1 3 6 2 4" xfId="9739"/>
    <cellStyle name="常规 14 2 6" xfId="9740"/>
    <cellStyle name="常规 11 29 2" xfId="9741"/>
    <cellStyle name="常规 11 34 2" xfId="9742"/>
    <cellStyle name="常规 7 2 2 56 3 2" xfId="9743"/>
    <cellStyle name="常规 14 2 6 2" xfId="9744"/>
    <cellStyle name="常规 11 29 2 2" xfId="9745"/>
    <cellStyle name="常规 11 34 2 2" xfId="9746"/>
    <cellStyle name="常规 14 16 2 3" xfId="9747"/>
    <cellStyle name="常规 14 21 2 3" xfId="9748"/>
    <cellStyle name="常规 11 29 3" xfId="9749"/>
    <cellStyle name="常规 11 34 3" xfId="9750"/>
    <cellStyle name="常规 28 8 2" xfId="9751"/>
    <cellStyle name="常规 33 8 2" xfId="9752"/>
    <cellStyle name="常规 11 3" xfId="9753"/>
    <cellStyle name="常规 11 3 2 2 3" xfId="9754"/>
    <cellStyle name="常规 13 3 3 2" xfId="9755"/>
    <cellStyle name="常规 18 3" xfId="9756"/>
    <cellStyle name="常规 23 3" xfId="9757"/>
    <cellStyle name="常规 11 3 2 3" xfId="9758"/>
    <cellStyle name="常规 19" xfId="9759"/>
    <cellStyle name="常规 24" xfId="9760"/>
    <cellStyle name="常规 7 25 4" xfId="9761"/>
    <cellStyle name="常规 7 30 4" xfId="9762"/>
    <cellStyle name="常规 11 3 2 4" xfId="9763"/>
    <cellStyle name="常规 25" xfId="9764"/>
    <cellStyle name="常规 30" xfId="9765"/>
    <cellStyle name="常规 7 25 5" xfId="9766"/>
    <cellStyle name="常规 7 30 5" xfId="9767"/>
    <cellStyle name="常规 11 3 2 4 2" xfId="9768"/>
    <cellStyle name="常规 25 2" xfId="9769"/>
    <cellStyle name="常规 30 2" xfId="9770"/>
    <cellStyle name="常规 11 3 2 5" xfId="9771"/>
    <cellStyle name="常规 26" xfId="9772"/>
    <cellStyle name="常规 31" xfId="9773"/>
    <cellStyle name="常规 11 3 3 2 2" xfId="9774"/>
    <cellStyle name="常规 68 2" xfId="9775"/>
    <cellStyle name="常规 73 2" xfId="9776"/>
    <cellStyle name="常规 7 26 3 2" xfId="9777"/>
    <cellStyle name="常规 7 31 3 2" xfId="9778"/>
    <cellStyle name="常规 11 3 3 3" xfId="9779"/>
    <cellStyle name="常规 69" xfId="9780"/>
    <cellStyle name="常规 74" xfId="9781"/>
    <cellStyle name="常规 7 26 4" xfId="9782"/>
    <cellStyle name="常规 7 31 4" xfId="9783"/>
    <cellStyle name="常规 11 3 4 2" xfId="9784"/>
    <cellStyle name="常规 7 27 3" xfId="9785"/>
    <cellStyle name="常规 7 32 3" xfId="9786"/>
    <cellStyle name="强调文字颜色 1 3 3 3 2 2" xfId="9787"/>
    <cellStyle name="常规 11 3 4 2 2" xfId="9788"/>
    <cellStyle name="常规 7 27 3 2" xfId="9789"/>
    <cellStyle name="常规 7 32 3 2" xfId="9790"/>
    <cellStyle name="强调文字颜色 1 3 3 3 2 2 2" xfId="9791"/>
    <cellStyle name="常规 157" xfId="9792"/>
    <cellStyle name="常规 162" xfId="9793"/>
    <cellStyle name="常规 207" xfId="9794"/>
    <cellStyle name="常规 212" xfId="9795"/>
    <cellStyle name="常规 11 3 4 3" xfId="9796"/>
    <cellStyle name="常规 7 27 4" xfId="9797"/>
    <cellStyle name="常规 7 32 4" xfId="9798"/>
    <cellStyle name="强调文字颜色 1 3 3 3 2 3" xfId="9799"/>
    <cellStyle name="常规 11 3 5" xfId="9800"/>
    <cellStyle name="常规 8 58 3 2" xfId="9801"/>
    <cellStyle name="强调文字颜色 1 3 3 3 3" xfId="9802"/>
    <cellStyle name="常规 11 3 5 2" xfId="9803"/>
    <cellStyle name="常规 7 28 3" xfId="9804"/>
    <cellStyle name="常规 7 33 3" xfId="9805"/>
    <cellStyle name="强调文字颜色 1 3 3 3 3 2" xfId="9806"/>
    <cellStyle name="常规 11 3 6" xfId="9807"/>
    <cellStyle name="强调文字颜色 1 3 3 3 4" xfId="9808"/>
    <cellStyle name="常规 11 3 6 2" xfId="9809"/>
    <cellStyle name="常规 7 29 3" xfId="9810"/>
    <cellStyle name="常规 7 34 3" xfId="9811"/>
    <cellStyle name="强调文字颜色 1 3 3 3 4 2" xfId="9812"/>
    <cellStyle name="常规 11 3 7" xfId="9813"/>
    <cellStyle name="强调文字颜色 1 3 3 3 5" xfId="9814"/>
    <cellStyle name="常规 11 35" xfId="9815"/>
    <cellStyle name="常规 11 40" xfId="9816"/>
    <cellStyle name="常规 7 2 2 56 4" xfId="9817"/>
    <cellStyle name="常规 14 2 7" xfId="9818"/>
    <cellStyle name="常规 7 2 2 17 2 3 2" xfId="9819"/>
    <cellStyle name="常规 7 2 2 22 2 3 2" xfId="9820"/>
    <cellStyle name="常规 11 35 2" xfId="9821"/>
    <cellStyle name="常规 11 40 2" xfId="9822"/>
    <cellStyle name="常规 7 2 2 56 4 2" xfId="9823"/>
    <cellStyle name="常规 14 2 7 2" xfId="9824"/>
    <cellStyle name="常规 11 35 2 2" xfId="9825"/>
    <cellStyle name="常规 11 40 2 2" xfId="9826"/>
    <cellStyle name="常规 14 17 2 3" xfId="9827"/>
    <cellStyle name="常规 14 22 2 3" xfId="9828"/>
    <cellStyle name="常规 11 35 3" xfId="9829"/>
    <cellStyle name="常规 11 40 3" xfId="9830"/>
    <cellStyle name="常规 2 2 3 2 2 2" xfId="9831"/>
    <cellStyle name="常规 33 9 2" xfId="9832"/>
    <cellStyle name="常规 11 36" xfId="9833"/>
    <cellStyle name="常规 11 41" xfId="9834"/>
    <cellStyle name="常规 7 2 2 56 5" xfId="9835"/>
    <cellStyle name="常规 14 2 8" xfId="9836"/>
    <cellStyle name="常规 7 2 2 2 10 3 2" xfId="9837"/>
    <cellStyle name="常规 11 36 2" xfId="9838"/>
    <cellStyle name="常规 11 41 2" xfId="9839"/>
    <cellStyle name="常规 11 36 2 2" xfId="9840"/>
    <cellStyle name="常规 11 41 2 2" xfId="9841"/>
    <cellStyle name="常规 14 18 2 3" xfId="9842"/>
    <cellStyle name="常规 14 23 2 3" xfId="9843"/>
    <cellStyle name="常规 11 36 3" xfId="9844"/>
    <cellStyle name="常规 11 41 3" xfId="9845"/>
    <cellStyle name="常规 2 2 3 2 3 2" xfId="9846"/>
    <cellStyle name="常规 11 37" xfId="9847"/>
    <cellStyle name="常规 11 42" xfId="9848"/>
    <cellStyle name="常规 7 2 4 36 2 2 2" xfId="9849"/>
    <cellStyle name="常规 7 2 4 41 2 2 2" xfId="9850"/>
    <cellStyle name="常规 14 2 9" xfId="9851"/>
    <cellStyle name="常规 11 37 2" xfId="9852"/>
    <cellStyle name="常规 11 42 2" xfId="9853"/>
    <cellStyle name="常规 11 37 2 2" xfId="9854"/>
    <cellStyle name="常规 11 42 2 2" xfId="9855"/>
    <cellStyle name="常规 14 19 2 3" xfId="9856"/>
    <cellStyle name="常规 14 24 2 3" xfId="9857"/>
    <cellStyle name="常规 11 37 3" xfId="9858"/>
    <cellStyle name="常规 11 42 3" xfId="9859"/>
    <cellStyle name="常规 11 38" xfId="9860"/>
    <cellStyle name="常规 11 43" xfId="9861"/>
    <cellStyle name="常规 11 38 2" xfId="9862"/>
    <cellStyle name="常规 11 43 2" xfId="9863"/>
    <cellStyle name="常规 3 2 5 2 3" xfId="9864"/>
    <cellStyle name="常规 11 38 2 2" xfId="9865"/>
    <cellStyle name="常规 11 43 2 2" xfId="9866"/>
    <cellStyle name="常规 14 25 2 3" xfId="9867"/>
    <cellStyle name="常规 14 30 2 3" xfId="9868"/>
    <cellStyle name="常规 3 2 5 2 3 2" xfId="9869"/>
    <cellStyle name="常规 11 38 3" xfId="9870"/>
    <cellStyle name="常规 11 43 3" xfId="9871"/>
    <cellStyle name="常规 3 2 5 2 4" xfId="9872"/>
    <cellStyle name="好 4 2 2 3 2 2" xfId="9873"/>
    <cellStyle name="常规 12 2 3 2 2" xfId="9874"/>
    <cellStyle name="常规 11 39" xfId="9875"/>
    <cellStyle name="常规 11 44" xfId="9876"/>
    <cellStyle name="常规 34 5 4 2" xfId="9877"/>
    <cellStyle name="常规 11 39 2" xfId="9878"/>
    <cellStyle name="常规 11 44 2" xfId="9879"/>
    <cellStyle name="常规 11 39 2 2" xfId="9880"/>
    <cellStyle name="常规 11 44 2 2" xfId="9881"/>
    <cellStyle name="常规 14 26 2 3" xfId="9882"/>
    <cellStyle name="常规 14 31 2 3" xfId="9883"/>
    <cellStyle name="常规 11 39 3" xfId="9884"/>
    <cellStyle name="常规 11 44 3" xfId="9885"/>
    <cellStyle name="好 4 2 2 3 3 2" xfId="9886"/>
    <cellStyle name="常规 12 2 3 3 2" xfId="9887"/>
    <cellStyle name="常规 11 4" xfId="9888"/>
    <cellStyle name="常规 11 4 2 3" xfId="9889"/>
    <cellStyle name="常规 7 75 4" xfId="9890"/>
    <cellStyle name="常规 11 4 2 3 2" xfId="9891"/>
    <cellStyle name="常规 37 13 3" xfId="9892"/>
    <cellStyle name="常规 7 75 4 2" xfId="9893"/>
    <cellStyle name="常规 11 4 2 4" xfId="9894"/>
    <cellStyle name="常规 7 75 5" xfId="9895"/>
    <cellStyle name="常规 11 4 4" xfId="9896"/>
    <cellStyle name="强调文字颜色 1 3 3 4 2" xfId="9897"/>
    <cellStyle name="常规 11 4 4 2" xfId="9898"/>
    <cellStyle name="常规 7 77 3" xfId="9899"/>
    <cellStyle name="强调文字颜色 1 3 3 4 2 2" xfId="9900"/>
    <cellStyle name="常规 11 4 5" xfId="9901"/>
    <cellStyle name="常规 8 58 4 2" xfId="9902"/>
    <cellStyle name="强调文字颜色 1 3 3 4 3" xfId="9903"/>
    <cellStyle name="常规 11 45 2" xfId="9904"/>
    <cellStyle name="常规 11 50 2" xfId="9905"/>
    <cellStyle name="常规 11 45 2 2" xfId="9906"/>
    <cellStyle name="常规 11 50 2 2" xfId="9907"/>
    <cellStyle name="常规 14 27 2 3" xfId="9908"/>
    <cellStyle name="常规 14 32 2 3" xfId="9909"/>
    <cellStyle name="常规 11 45 3" xfId="9910"/>
    <cellStyle name="常规 11 50 3" xfId="9911"/>
    <cellStyle name="好 4 2 2 3 4 2" xfId="9912"/>
    <cellStyle name="常规 11 46" xfId="9913"/>
    <cellStyle name="常规 11 51" xfId="9914"/>
    <cellStyle name="常规 11 46 2" xfId="9915"/>
    <cellStyle name="常规 11 51 2" xfId="9916"/>
    <cellStyle name="常规 14 28 2 3" xfId="9917"/>
    <cellStyle name="常规 14 33 2 3" xfId="9918"/>
    <cellStyle name="常规 11 46 2 2" xfId="9919"/>
    <cellStyle name="常规 11 51 2 2" xfId="9920"/>
    <cellStyle name="常规 4 13" xfId="9921"/>
    <cellStyle name="常规 11 46 3" xfId="9922"/>
    <cellStyle name="常规 11 51 3" xfId="9923"/>
    <cellStyle name="常规 11 47" xfId="9924"/>
    <cellStyle name="常规 11 52" xfId="9925"/>
    <cellStyle name="常规 11 47 2" xfId="9926"/>
    <cellStyle name="常规 11 52 2" xfId="9927"/>
    <cellStyle name="常规 14 29 2 3" xfId="9928"/>
    <cellStyle name="常规 14 34 2 3" xfId="9929"/>
    <cellStyle name="常规 11 47 2 2" xfId="9930"/>
    <cellStyle name="常规 11 52 2 2" xfId="9931"/>
    <cellStyle name="常规 9 13" xfId="9932"/>
    <cellStyle name="常规 11 47 3" xfId="9933"/>
    <cellStyle name="常规 11 52 3" xfId="9934"/>
    <cellStyle name="常规 11 48" xfId="9935"/>
    <cellStyle name="常规 11 53" xfId="9936"/>
    <cellStyle name="常规 11 48 2" xfId="9937"/>
    <cellStyle name="常规 11 53 2" xfId="9938"/>
    <cellStyle name="计算 2 2 8" xfId="9939"/>
    <cellStyle name="常规 11 48 2 2" xfId="9940"/>
    <cellStyle name="常规 11 53 2 2" xfId="9941"/>
    <cellStyle name="常规 14 35 2 3" xfId="9942"/>
    <cellStyle name="常规 14 40 2 3" xfId="9943"/>
    <cellStyle name="计算 2 2 8 2" xfId="9944"/>
    <cellStyle name="常规 11 48 3" xfId="9945"/>
    <cellStyle name="常规 11 53 3" xfId="9946"/>
    <cellStyle name="计算 2 2 9" xfId="9947"/>
    <cellStyle name="常规 11 49" xfId="9948"/>
    <cellStyle name="常规 11 54" xfId="9949"/>
    <cellStyle name="常规 11 49 2" xfId="9950"/>
    <cellStyle name="常规 11 54 2" xfId="9951"/>
    <cellStyle name="计算 2 3 8" xfId="9952"/>
    <cellStyle name="常规 11 49 2 2" xfId="9953"/>
    <cellStyle name="常规 11 54 2 2" xfId="9954"/>
    <cellStyle name="常规 14 36 2 3" xfId="9955"/>
    <cellStyle name="常规 14 41 2 3" xfId="9956"/>
    <cellStyle name="常规 11 5" xfId="9957"/>
    <cellStyle name="常规 11 5 2" xfId="9958"/>
    <cellStyle name="常规 11 5 2 2" xfId="9959"/>
    <cellStyle name="常规 11 5 3" xfId="9960"/>
    <cellStyle name="常规 11 5 3 2" xfId="9961"/>
    <cellStyle name="常规 11 5 4" xfId="9962"/>
    <cellStyle name="强调文字颜色 1 3 3 5 2" xfId="9963"/>
    <cellStyle name="常规 11 5 4 2" xfId="9964"/>
    <cellStyle name="强调文字颜色 1 3 3 5 2 2" xfId="9965"/>
    <cellStyle name="常规 11 5 5" xfId="9966"/>
    <cellStyle name="强调文字颜色 1 3 3 5 3" xfId="9967"/>
    <cellStyle name="常规 11 55" xfId="9968"/>
    <cellStyle name="常规 11 60" xfId="9969"/>
    <cellStyle name="常规 11 55 2" xfId="9970"/>
    <cellStyle name="常规 11 60 2" xfId="9971"/>
    <cellStyle name="常规 11 55 2 2" xfId="9972"/>
    <cellStyle name="常规 14 37 2 3" xfId="9973"/>
    <cellStyle name="常规 14 42 2 3" xfId="9974"/>
    <cellStyle name="常规 11 56" xfId="9975"/>
    <cellStyle name="常规 11 61" xfId="9976"/>
    <cellStyle name="常规 11 56 2" xfId="9977"/>
    <cellStyle name="常规 11 61 2" xfId="9978"/>
    <cellStyle name="常规 11 56 2 2" xfId="9979"/>
    <cellStyle name="常规 14 38 2 3" xfId="9980"/>
    <cellStyle name="常规 14 43 2 3" xfId="9981"/>
    <cellStyle name="常规 11 56 3" xfId="9982"/>
    <cellStyle name="常规 11 57" xfId="9983"/>
    <cellStyle name="常规 11 62" xfId="9984"/>
    <cellStyle name="常规 11 57 2" xfId="9985"/>
    <cellStyle name="常规 11 57 2 2" xfId="9986"/>
    <cellStyle name="常规 14 39 2 3" xfId="9987"/>
    <cellStyle name="常规 14 44 2 3" xfId="9988"/>
    <cellStyle name="常规 11 57 3" xfId="9989"/>
    <cellStyle name="常规 11 58" xfId="9990"/>
    <cellStyle name="常规 11 63" xfId="9991"/>
    <cellStyle name="常规 7 20 2 2 4 2" xfId="9992"/>
    <cellStyle name="常规 11 58 2" xfId="9993"/>
    <cellStyle name="常规 11 58 2 2" xfId="9994"/>
    <cellStyle name="常规 11 58 3" xfId="9995"/>
    <cellStyle name="常规 11 59" xfId="9996"/>
    <cellStyle name="常规 11 59 2" xfId="9997"/>
    <cellStyle name="常规 11 6 2" xfId="9998"/>
    <cellStyle name="常规 11 6 2 2" xfId="9999"/>
    <cellStyle name="常规 11 6 3" xfId="10000"/>
    <cellStyle name="常规 11 6 3 2" xfId="10001"/>
    <cellStyle name="常规 11 6 4" xfId="10002"/>
    <cellStyle name="强调文字颜色 1 3 3 6 2" xfId="10003"/>
    <cellStyle name="常规 11 6 4 2" xfId="10004"/>
    <cellStyle name="常规 11 6 5" xfId="10005"/>
    <cellStyle name="强调文字颜色 2 2 2 6 2 2" xfId="10006"/>
    <cellStyle name="常规 11 7" xfId="10007"/>
    <cellStyle name="常规 11 9" xfId="10008"/>
    <cellStyle name="常规 11 9 2" xfId="10009"/>
    <cellStyle name="常规 11 9 2 2" xfId="10010"/>
    <cellStyle name="常规 13 56 4" xfId="10011"/>
    <cellStyle name="常规 115" xfId="10012"/>
    <cellStyle name="常规 120" xfId="10013"/>
    <cellStyle name="常规 116" xfId="10014"/>
    <cellStyle name="常规 121" xfId="10015"/>
    <cellStyle name="常规 117" xfId="10016"/>
    <cellStyle name="常规 122" xfId="10017"/>
    <cellStyle name="常规 8 38 4 2" xfId="10018"/>
    <cellStyle name="常规 8 43 4 2" xfId="10019"/>
    <cellStyle name="常规 118" xfId="10020"/>
    <cellStyle name="常规 123" xfId="10021"/>
    <cellStyle name="常规 8 38 4 3" xfId="10022"/>
    <cellStyle name="常规 8 43 4 3" xfId="10023"/>
    <cellStyle name="常规 12" xfId="10024"/>
    <cellStyle name="解释性文本 3 2 5 2 2 2" xfId="10025"/>
    <cellStyle name="输入 3 3 2 2 3 2" xfId="10026"/>
    <cellStyle name="常规 3 2 2 4 2 2" xfId="10027"/>
    <cellStyle name="好 4 2" xfId="10028"/>
    <cellStyle name="注释 6 2 2" xfId="10029"/>
    <cellStyle name="常规 12 10" xfId="10030"/>
    <cellStyle name="常规 12 11" xfId="10031"/>
    <cellStyle name="常规 12 11 2" xfId="10032"/>
    <cellStyle name="常规 16" xfId="10033"/>
    <cellStyle name="常规 21" xfId="10034"/>
    <cellStyle name="常规 12 11 2 2" xfId="10035"/>
    <cellStyle name="常规 16 2" xfId="10036"/>
    <cellStyle name="常规 21 2" xfId="10037"/>
    <cellStyle name="常规 12 11 3" xfId="10038"/>
    <cellStyle name="常规 17" xfId="10039"/>
    <cellStyle name="常规 22" xfId="10040"/>
    <cellStyle name="常规 7 25 2" xfId="10041"/>
    <cellStyle name="常规 7 30 2" xfId="10042"/>
    <cellStyle name="常规 12 12" xfId="10043"/>
    <cellStyle name="常规 12 12 2" xfId="10044"/>
    <cellStyle name="常规 66" xfId="10045"/>
    <cellStyle name="常规 71" xfId="10046"/>
    <cellStyle name="常规 12 12 2 2" xfId="10047"/>
    <cellStyle name="常规 66 2" xfId="10048"/>
    <cellStyle name="常规 71 2" xfId="10049"/>
    <cellStyle name="常规 12 12 3" xfId="10050"/>
    <cellStyle name="常规 67" xfId="10051"/>
    <cellStyle name="常规 72" xfId="10052"/>
    <cellStyle name="常规 7 26 2" xfId="10053"/>
    <cellStyle name="常规 7 31 2" xfId="10054"/>
    <cellStyle name="常规 12 13" xfId="10055"/>
    <cellStyle name="常规 14 2 2 4 2" xfId="10056"/>
    <cellStyle name="常规 7 19 24 4 2 2" xfId="10057"/>
    <cellStyle name="常规 28 4 3 2" xfId="10058"/>
    <cellStyle name="常规 33 4 3 2" xfId="10059"/>
    <cellStyle name="常规 12 13 2" xfId="10060"/>
    <cellStyle name="常规 14 2 2 4 2 2" xfId="10061"/>
    <cellStyle name="常规 12 13 2 2" xfId="10062"/>
    <cellStyle name="常规 12 13 3" xfId="10063"/>
    <cellStyle name="常规 7 27 2" xfId="10064"/>
    <cellStyle name="常规 7 32 2" xfId="10065"/>
    <cellStyle name="常规 12 14" xfId="10066"/>
    <cellStyle name="常规 14 2 2 4 3" xfId="10067"/>
    <cellStyle name="注释 2 4 4 2 2" xfId="10068"/>
    <cellStyle name="常规 12 14 2" xfId="10069"/>
    <cellStyle name="输入 2 2 4 2 4" xfId="10070"/>
    <cellStyle name="注释 2 4 4 2 2 2" xfId="10071"/>
    <cellStyle name="常规 12 14 2 2" xfId="10072"/>
    <cellStyle name="常规 12 14 3" xfId="10073"/>
    <cellStyle name="常规 7 28 2" xfId="10074"/>
    <cellStyle name="常规 7 33 2" xfId="10075"/>
    <cellStyle name="常规 12 15" xfId="10076"/>
    <cellStyle name="常规 12 20" xfId="10077"/>
    <cellStyle name="注释 2 4 4 2 3" xfId="10078"/>
    <cellStyle name="常规 12 15 2" xfId="10079"/>
    <cellStyle name="常规 12 20 2" xfId="10080"/>
    <cellStyle name="注释 2 4 4 2 3 2" xfId="10081"/>
    <cellStyle name="常规 12 15 2 2" xfId="10082"/>
    <cellStyle name="常规 12 20 2 2" xfId="10083"/>
    <cellStyle name="常规 12 15 3" xfId="10084"/>
    <cellStyle name="常规 12 20 3" xfId="10085"/>
    <cellStyle name="常规 7 29 2" xfId="10086"/>
    <cellStyle name="常规 7 34 2" xfId="10087"/>
    <cellStyle name="常规 12 16 2" xfId="10088"/>
    <cellStyle name="常规 12 21 2" xfId="10089"/>
    <cellStyle name="常规 12 16 2 2" xfId="10090"/>
    <cellStyle name="常规 12 21 2 2" xfId="10091"/>
    <cellStyle name="常规 33 10 3" xfId="10092"/>
    <cellStyle name="常规 12 16 3" xfId="10093"/>
    <cellStyle name="常规 12 21 3" xfId="10094"/>
    <cellStyle name="常规 7 35 2" xfId="10095"/>
    <cellStyle name="常规 7 40 2" xfId="10096"/>
    <cellStyle name="常规 12 17" xfId="10097"/>
    <cellStyle name="常规 12 22" xfId="10098"/>
    <cellStyle name="常规 35 14 2" xfId="10099"/>
    <cellStyle name="常规 36 2 2 2 2 2" xfId="10100"/>
    <cellStyle name="常规 41 2 2 2 2 2" xfId="10101"/>
    <cellStyle name="常规 12 17 2" xfId="10102"/>
    <cellStyle name="常规 12 22 2" xfId="10103"/>
    <cellStyle name="常规 35 14 2 2" xfId="10104"/>
    <cellStyle name="常规 36 2 2 2 2 2 2" xfId="10105"/>
    <cellStyle name="常规 41 2 2 2 2 2 2" xfId="10106"/>
    <cellStyle name="常规 12 17 2 2" xfId="10107"/>
    <cellStyle name="常规 12 22 2 2" xfId="10108"/>
    <cellStyle name="常规 12 17 3" xfId="10109"/>
    <cellStyle name="常规 12 22 3" xfId="10110"/>
    <cellStyle name="常规 7 36 2" xfId="10111"/>
    <cellStyle name="常规 7 41 2" xfId="10112"/>
    <cellStyle name="常规 12 18 2" xfId="10113"/>
    <cellStyle name="常规 12 23 2" xfId="10114"/>
    <cellStyle name="强调文字颜色 4 2 5 2 4" xfId="10115"/>
    <cellStyle name="常规 12 18 2 2" xfId="10116"/>
    <cellStyle name="常规 12 23 2 2" xfId="10117"/>
    <cellStyle name="常规 7 19 2 2 29" xfId="10118"/>
    <cellStyle name="常规 7 19 2 2 34" xfId="10119"/>
    <cellStyle name="常规 12 18 3" xfId="10120"/>
    <cellStyle name="常规 12 23 3" xfId="10121"/>
    <cellStyle name="常规 38 2 2" xfId="10122"/>
    <cellStyle name="常规 43 2 2" xfId="10123"/>
    <cellStyle name="常规 7 37 2" xfId="10124"/>
    <cellStyle name="常规 7 42 2" xfId="10125"/>
    <cellStyle name="常规 12 19" xfId="10126"/>
    <cellStyle name="常规 12 24" xfId="10127"/>
    <cellStyle name="常规 12 2" xfId="10128"/>
    <cellStyle name="常规 3 2 2 4 2 2 2" xfId="10129"/>
    <cellStyle name="好 4 2 2" xfId="10130"/>
    <cellStyle name="常规 12 2 2" xfId="10131"/>
    <cellStyle name="常规 12 2 2 2" xfId="10132"/>
    <cellStyle name="常规 12 2 2 2 2" xfId="10133"/>
    <cellStyle name="常规 12 2 2 2 2 2" xfId="10134"/>
    <cellStyle name="常规 12 2 2 2 2 2 2" xfId="10135"/>
    <cellStyle name="常规 12 2 2 2 2 3" xfId="10136"/>
    <cellStyle name="常规 12 2 2 2 3" xfId="10137"/>
    <cellStyle name="常规 12 2 2 2 3 2" xfId="10138"/>
    <cellStyle name="好 4 2 2 3 2 4" xfId="10139"/>
    <cellStyle name="常规 12 2 2 2 4" xfId="10140"/>
    <cellStyle name="常规 12 2 2 3" xfId="10141"/>
    <cellStyle name="常规 8 4 2 4 2 2" xfId="10142"/>
    <cellStyle name="常规 12 2 2 3 2" xfId="10143"/>
    <cellStyle name="常规 8 4 2 4 2 2 2" xfId="10144"/>
    <cellStyle name="常规 12 2 2 3 2 2" xfId="10145"/>
    <cellStyle name="常规 12 2 2 3 3" xfId="10146"/>
    <cellStyle name="常规 12 2 2 4" xfId="10147"/>
    <cellStyle name="常规 8 4 2 4 2 3" xfId="10148"/>
    <cellStyle name="常规 12 2 2 4 2" xfId="10149"/>
    <cellStyle name="常规 8 4 2 4 2 3 2" xfId="10150"/>
    <cellStyle name="常规 12 2 2 4 2 2" xfId="10151"/>
    <cellStyle name="常规 12 2 2 4 3" xfId="10152"/>
    <cellStyle name="常规 12 2 2 5" xfId="10153"/>
    <cellStyle name="常规 8 4 2 4 2 4" xfId="10154"/>
    <cellStyle name="常规 12 2 2 5 2" xfId="10155"/>
    <cellStyle name="常规 12 2 2 6" xfId="10156"/>
    <cellStyle name="常规 12 2 2 6 2" xfId="10157"/>
    <cellStyle name="常规 12 2 2 7" xfId="10158"/>
    <cellStyle name="常规 12 2 3" xfId="10159"/>
    <cellStyle name="常规 12 2 3 2" xfId="10160"/>
    <cellStyle name="常规 12 2 3 2 2 2" xfId="10161"/>
    <cellStyle name="常规 14 25 3 3" xfId="10162"/>
    <cellStyle name="常规 14 30 3 3" xfId="10163"/>
    <cellStyle name="好 4 2 2 3 2 2 2" xfId="10164"/>
    <cellStyle name="常规 12 2 3 2 3" xfId="10165"/>
    <cellStyle name="常规 12 2 3 3" xfId="10166"/>
    <cellStyle name="常规 8 4 2 4 3 2" xfId="10167"/>
    <cellStyle name="常规 12 2 4" xfId="10168"/>
    <cellStyle name="强调文字颜色 1 3 4 2 2" xfId="10169"/>
    <cellStyle name="常规 12 2 4 2" xfId="10170"/>
    <cellStyle name="强调文字颜色 1 3 4 2 2 2" xfId="10171"/>
    <cellStyle name="常规 12 2 4 2 2" xfId="10172"/>
    <cellStyle name="注释 3 45 3" xfId="10173"/>
    <cellStyle name="注释 3 50 3" xfId="10174"/>
    <cellStyle name="常规 12 2 4 3" xfId="10175"/>
    <cellStyle name="常规 8 4 2 4 4 2" xfId="10176"/>
    <cellStyle name="常规 12 2 5" xfId="10177"/>
    <cellStyle name="常规 8 59 2 2" xfId="10178"/>
    <cellStyle name="常规 13 45 3 2" xfId="10179"/>
    <cellStyle name="常规 13 50 3 2" xfId="10180"/>
    <cellStyle name="强调文字颜色 1 3 4 2 3" xfId="10181"/>
    <cellStyle name="常规 12 2 5 2" xfId="10182"/>
    <cellStyle name="常规 8 59 2 2 2" xfId="10183"/>
    <cellStyle name="常规 13 45 3 2 2" xfId="10184"/>
    <cellStyle name="常规 13 50 3 2 2" xfId="10185"/>
    <cellStyle name="强调文字颜色 1 3 4 2 3 2" xfId="10186"/>
    <cellStyle name="常规 12 2 5 2 2" xfId="10187"/>
    <cellStyle name="常规 12 2 5 3" xfId="10188"/>
    <cellStyle name="常规 12 2 6" xfId="10189"/>
    <cellStyle name="常规 8 59 2 3" xfId="10190"/>
    <cellStyle name="常规 13 45 3 3" xfId="10191"/>
    <cellStyle name="常规 13 50 3 3" xfId="10192"/>
    <cellStyle name="强调文字颜色 1 3 4 2 4" xfId="10193"/>
    <cellStyle name="常规 12 2 6 2" xfId="10194"/>
    <cellStyle name="常规 8 59 2 3 2" xfId="10195"/>
    <cellStyle name="常规 12 2 7" xfId="10196"/>
    <cellStyle name="常规 8 59 2 4" xfId="10197"/>
    <cellStyle name="常规 12 2 7 2" xfId="10198"/>
    <cellStyle name="常规 12 2 8" xfId="10199"/>
    <cellStyle name="常规 12 2 9" xfId="10200"/>
    <cellStyle name="常规 12 25" xfId="10201"/>
    <cellStyle name="常规 12 30" xfId="10202"/>
    <cellStyle name="常规 13 17 2 2 2" xfId="10203"/>
    <cellStyle name="常规 13 22 2 2 2" xfId="10204"/>
    <cellStyle name="常规 14 7 2" xfId="10205"/>
    <cellStyle name="常规 7 2 2 37 2 3" xfId="10206"/>
    <cellStyle name="常规 7 2 2 42 2 3" xfId="10207"/>
    <cellStyle name="常规 12 26" xfId="10208"/>
    <cellStyle name="常规 12 31" xfId="10209"/>
    <cellStyle name="常规 14 7 3" xfId="10210"/>
    <cellStyle name="常规 7 2 2 37 2 4" xfId="10211"/>
    <cellStyle name="常规 7 2 2 42 2 4" xfId="10212"/>
    <cellStyle name="常规 12 26 2" xfId="10213"/>
    <cellStyle name="常规 12 31 2" xfId="10214"/>
    <cellStyle name="常规 14 7 3 2" xfId="10215"/>
    <cellStyle name="常规 12 26 3" xfId="10216"/>
    <cellStyle name="常规 12 31 3" xfId="10217"/>
    <cellStyle name="常规 38 5 2" xfId="10218"/>
    <cellStyle name="常规 7 45 2" xfId="10219"/>
    <cellStyle name="常规 7 50 2" xfId="10220"/>
    <cellStyle name="常规 14 7 3 3" xfId="10221"/>
    <cellStyle name="计算 3 2 4 3 2" xfId="10222"/>
    <cellStyle name="常规 12 27" xfId="10223"/>
    <cellStyle name="常规 12 32" xfId="10224"/>
    <cellStyle name="常规 14 7 4" xfId="10225"/>
    <cellStyle name="常规 12 27 2" xfId="10226"/>
    <cellStyle name="常规 12 32 2" xfId="10227"/>
    <cellStyle name="常规 14 7 4 2" xfId="10228"/>
    <cellStyle name="常规 7 2 4 2 2 5" xfId="10229"/>
    <cellStyle name="千位分隔 6 6" xfId="10230"/>
    <cellStyle name="常规 12 28" xfId="10231"/>
    <cellStyle name="常规 12 33" xfId="10232"/>
    <cellStyle name="常规 14 7 5" xfId="10233"/>
    <cellStyle name="常规 12 28 2" xfId="10234"/>
    <cellStyle name="常规 12 33 2" xfId="10235"/>
    <cellStyle name="常规 14 7 5 2" xfId="10236"/>
    <cellStyle name="常规 7 2 4 2 3 5" xfId="10237"/>
    <cellStyle name="常规 12 29 3" xfId="10238"/>
    <cellStyle name="常规 12 34 3" xfId="10239"/>
    <cellStyle name="常规 38 8 2" xfId="10240"/>
    <cellStyle name="常规 7 48 2" xfId="10241"/>
    <cellStyle name="常规 7 53 2" xfId="10242"/>
    <cellStyle name="常规 12 3" xfId="10243"/>
    <cellStyle name="常规 12 3 2 2 3" xfId="10244"/>
    <cellStyle name="常规 12 3 2 3" xfId="10245"/>
    <cellStyle name="常规 8 4 2 5 2 2" xfId="10246"/>
    <cellStyle name="常规 12 3 2 4" xfId="10247"/>
    <cellStyle name="常规 8 4 2 5 2 3" xfId="10248"/>
    <cellStyle name="常规 12 3 2 4 2" xfId="10249"/>
    <cellStyle name="常规 8 4 2 5 2 3 2" xfId="10250"/>
    <cellStyle name="常规 12 3 2 5" xfId="10251"/>
    <cellStyle name="常规 8 4 2 5 2 4" xfId="10252"/>
    <cellStyle name="常规 12 3 4 2 2" xfId="10253"/>
    <cellStyle name="好 3 2 2 4 2 4" xfId="10254"/>
    <cellStyle name="常规 12 3 4 3" xfId="10255"/>
    <cellStyle name="常规 8 4 2 5 4 2" xfId="10256"/>
    <cellStyle name="常规 12 3 5" xfId="10257"/>
    <cellStyle name="常规 8 59 3 2" xfId="10258"/>
    <cellStyle name="常规 12 3 6" xfId="10259"/>
    <cellStyle name="常规 12 3 6 2" xfId="10260"/>
    <cellStyle name="常规 12 3 7" xfId="10261"/>
    <cellStyle name="常规 12 35" xfId="10262"/>
    <cellStyle name="常规 12 40" xfId="10263"/>
    <cellStyle name="常规 2 7 2 2 3 3 2 2" xfId="10264"/>
    <cellStyle name="常规 12 35 2" xfId="10265"/>
    <cellStyle name="常规 12 40 2" xfId="10266"/>
    <cellStyle name="常规 12 35 2 2" xfId="10267"/>
    <cellStyle name="常规 12 40 2 2" xfId="10268"/>
    <cellStyle name="常规 12 35 3" xfId="10269"/>
    <cellStyle name="常规 12 40 3" xfId="10270"/>
    <cellStyle name="常规 7 49 2" xfId="10271"/>
    <cellStyle name="常规 7 54 2" xfId="10272"/>
    <cellStyle name="常规 12 36 2" xfId="10273"/>
    <cellStyle name="常规 12 41 2" xfId="10274"/>
    <cellStyle name="常规 12 36 2 2" xfId="10275"/>
    <cellStyle name="常规 12 41 2 2" xfId="10276"/>
    <cellStyle name="常规 35 10 3" xfId="10277"/>
    <cellStyle name="常规 12 36 3" xfId="10278"/>
    <cellStyle name="常规 12 41 3" xfId="10279"/>
    <cellStyle name="常规 7 55 2" xfId="10280"/>
    <cellStyle name="常规 7 60 2" xfId="10281"/>
    <cellStyle name="常规 12 37" xfId="10282"/>
    <cellStyle name="常规 12 42" xfId="10283"/>
    <cellStyle name="常规 4 3 2" xfId="10284"/>
    <cellStyle name="常规 12 37 2" xfId="10285"/>
    <cellStyle name="常规 12 42 2" xfId="10286"/>
    <cellStyle name="常规 4 3 2 2" xfId="10287"/>
    <cellStyle name="常规 12 37 2 2" xfId="10288"/>
    <cellStyle name="常规 12 42 2 2" xfId="10289"/>
    <cellStyle name="常规 4 3 2 2 2" xfId="10290"/>
    <cellStyle name="常规 12 37 3" xfId="10291"/>
    <cellStyle name="常规 12 42 3" xfId="10292"/>
    <cellStyle name="常规 4 3 2 3" xfId="10293"/>
    <cellStyle name="常规 7 56 2" xfId="10294"/>
    <cellStyle name="常规 7 61 2" xfId="10295"/>
    <cellStyle name="常规 12 38" xfId="10296"/>
    <cellStyle name="常规 12 43" xfId="10297"/>
    <cellStyle name="常规 4 3 3" xfId="10298"/>
    <cellStyle name="常规 12 38 2" xfId="10299"/>
    <cellStyle name="常规 12 43 2" xfId="10300"/>
    <cellStyle name="常规 4 3 3 2" xfId="10301"/>
    <cellStyle name="常规 12 38 2 2" xfId="10302"/>
    <cellStyle name="常规 12 43 2 2" xfId="10303"/>
    <cellStyle name="常规 4 3 3 2 2" xfId="10304"/>
    <cellStyle name="常规 12 38 3" xfId="10305"/>
    <cellStyle name="常规 12 43 3" xfId="10306"/>
    <cellStyle name="常规 4 3 3 3" xfId="10307"/>
    <cellStyle name="常规 7 57 2" xfId="10308"/>
    <cellStyle name="常规 7 62 2" xfId="10309"/>
    <cellStyle name="常规 12 4" xfId="10310"/>
    <cellStyle name="常规 12 4 2 3" xfId="10311"/>
    <cellStyle name="常规 8 4 2 6 2 2" xfId="10312"/>
    <cellStyle name="常规 12 4 2 3 2" xfId="10313"/>
    <cellStyle name="常规 8 4 2 6 2 2 2" xfId="10314"/>
    <cellStyle name="常规 12 4 2 4" xfId="10315"/>
    <cellStyle name="常规 8 4 2 6 2 3" xfId="10316"/>
    <cellStyle name="常规 12 4 4" xfId="10317"/>
    <cellStyle name="强调文字颜色 1 3 4 4 2" xfId="10318"/>
    <cellStyle name="常规 12 4 4 2" xfId="10319"/>
    <cellStyle name="常规 12 4 5" xfId="10320"/>
    <cellStyle name="常规 8 59 4 2" xfId="10321"/>
    <cellStyle name="常规 12 48 3" xfId="10322"/>
    <cellStyle name="常规 12 53 3" xfId="10323"/>
    <cellStyle name="常规 7 67 2" xfId="10324"/>
    <cellStyle name="常规 7 72 2" xfId="10325"/>
    <cellStyle name="常规 12 49 2 2" xfId="10326"/>
    <cellStyle name="常规 12 54 2 2" xfId="10327"/>
    <cellStyle name="常规 12 49 3" xfId="10328"/>
    <cellStyle name="常规 12 54 3" xfId="10329"/>
    <cellStyle name="常规 7 68 2" xfId="10330"/>
    <cellStyle name="常规 7 73 2" xfId="10331"/>
    <cellStyle name="常规 12 5" xfId="10332"/>
    <cellStyle name="常规 12 5 2" xfId="10333"/>
    <cellStyle name="强调文字颜色 6 2 2 2 4 5" xfId="10334"/>
    <cellStyle name="常规 12 5 2 2" xfId="10335"/>
    <cellStyle name="常规 12 5 3" xfId="10336"/>
    <cellStyle name="常规 12 5 3 2" xfId="10337"/>
    <cellStyle name="常规 12 5 4" xfId="10338"/>
    <cellStyle name="常规 12 5 4 2" xfId="10339"/>
    <cellStyle name="常规 12 5 5" xfId="10340"/>
    <cellStyle name="常规 12 55" xfId="10341"/>
    <cellStyle name="常规 12 60" xfId="10342"/>
    <cellStyle name="常规 12 55 2" xfId="10343"/>
    <cellStyle name="常规 12 60 2" xfId="10344"/>
    <cellStyle name="常规 12 55 2 2" xfId="10345"/>
    <cellStyle name="常规 12 55 3" xfId="10346"/>
    <cellStyle name="常规 7 69 2" xfId="10347"/>
    <cellStyle name="常规 7 74 2" xfId="10348"/>
    <cellStyle name="常规 12 56" xfId="10349"/>
    <cellStyle name="常规 12 61" xfId="10350"/>
    <cellStyle name="常规 12 56 2" xfId="10351"/>
    <cellStyle name="常规 12 61 2" xfId="10352"/>
    <cellStyle name="常规 12 56 2 2" xfId="10353"/>
    <cellStyle name="常规 37 10 3" xfId="10354"/>
    <cellStyle name="常规 12 56 3" xfId="10355"/>
    <cellStyle name="常规 7 75 2" xfId="10356"/>
    <cellStyle name="常规 12 57" xfId="10357"/>
    <cellStyle name="常规 12 62" xfId="10358"/>
    <cellStyle name="常规 12 57 2" xfId="10359"/>
    <cellStyle name="常规 12 57 3" xfId="10360"/>
    <cellStyle name="常规 7 76 2" xfId="10361"/>
    <cellStyle name="常规 12 58" xfId="10362"/>
    <cellStyle name="常规 12 63" xfId="10363"/>
    <cellStyle name="常规 14 2 2 5 2" xfId="10364"/>
    <cellStyle name="常规 12 58 2" xfId="10365"/>
    <cellStyle name="常规 12 58 3" xfId="10366"/>
    <cellStyle name="常规 7 77 2" xfId="10367"/>
    <cellStyle name="常规 12 59" xfId="10368"/>
    <cellStyle name="注释 2 4 4 3 2" xfId="10369"/>
    <cellStyle name="常规 12 59 2" xfId="10370"/>
    <cellStyle name="输入 2 2 5 2 4" xfId="10371"/>
    <cellStyle name="常规 12 6" xfId="10372"/>
    <cellStyle name="常规 12 6 2" xfId="10373"/>
    <cellStyle name="注释 3 2 2 2 2 3 3" xfId="10374"/>
    <cellStyle name="常规 12 6 2 2" xfId="10375"/>
    <cellStyle name="常规 12 6 3" xfId="10376"/>
    <cellStyle name="常规 12 6 3 2" xfId="10377"/>
    <cellStyle name="常规 12 6 4" xfId="10378"/>
    <cellStyle name="常规 12 6 4 2" xfId="10379"/>
    <cellStyle name="常规 12 6 5" xfId="10380"/>
    <cellStyle name="常规 12 7" xfId="10381"/>
    <cellStyle name="常规 12 7 2" xfId="10382"/>
    <cellStyle name="常规 7 2 2 35 2 3" xfId="10383"/>
    <cellStyle name="常规 7 2 2 40 2 3" xfId="10384"/>
    <cellStyle name="常规 12 7 2 2" xfId="10385"/>
    <cellStyle name="常规 7 2 2 35 2 3 2" xfId="10386"/>
    <cellStyle name="常规 7 2 2 40 2 3 2" xfId="10387"/>
    <cellStyle name="常规 12 7 3" xfId="10388"/>
    <cellStyle name="常规 7 2 2 35 2 4" xfId="10389"/>
    <cellStyle name="常规 7 2 2 40 2 4" xfId="10390"/>
    <cellStyle name="常规 12 8" xfId="10391"/>
    <cellStyle name="常规 12 8 2" xfId="10392"/>
    <cellStyle name="常规 12 8 2 2" xfId="10393"/>
    <cellStyle name="常规 12 9" xfId="10394"/>
    <cellStyle name="常规 12 9 2" xfId="10395"/>
    <cellStyle name="常规 12 9 2 2" xfId="10396"/>
    <cellStyle name="常规 7 2 2 2 2 10 4" xfId="10397"/>
    <cellStyle name="常规 12 9 3" xfId="10398"/>
    <cellStyle name="常规 13" xfId="10399"/>
    <cellStyle name="常规 3 2 2 4 2 3" xfId="10400"/>
    <cellStyle name="好 4 3" xfId="10401"/>
    <cellStyle name="常规 13 10 2 2" xfId="10402"/>
    <cellStyle name="常规 8 2 7" xfId="10403"/>
    <cellStyle name="常规 13 10 2 2 2" xfId="10404"/>
    <cellStyle name="常规 8 2 7 2" xfId="10405"/>
    <cellStyle name="常规 13 10 3" xfId="10406"/>
    <cellStyle name="常规 8 19 2" xfId="10407"/>
    <cellStyle name="常规 8 24 2" xfId="10408"/>
    <cellStyle name="输入 2 2 2 4 4 2" xfId="10409"/>
    <cellStyle name="常规 13 10 3 2" xfId="10410"/>
    <cellStyle name="常规 7 19 2 2 5" xfId="10411"/>
    <cellStyle name="常规 8 3 7" xfId="10412"/>
    <cellStyle name="常规 8 19 2 2" xfId="10413"/>
    <cellStyle name="常规 8 24 2 2" xfId="10414"/>
    <cellStyle name="常规 13 10 3 2 2" xfId="10415"/>
    <cellStyle name="常规 7 19 2 2 5 2" xfId="10416"/>
    <cellStyle name="常规 8 19 2 2 2" xfId="10417"/>
    <cellStyle name="常规 8 24 2 2 2" xfId="10418"/>
    <cellStyle name="常规 13 10 3 3" xfId="10419"/>
    <cellStyle name="常规 18 2 2 2" xfId="10420"/>
    <cellStyle name="常规 23 2 2 2" xfId="10421"/>
    <cellStyle name="常规 7 19 2 2 6" xfId="10422"/>
    <cellStyle name="常规 8 3 8" xfId="10423"/>
    <cellStyle name="常规 8 19 2 3" xfId="10424"/>
    <cellStyle name="常规 8 24 2 3" xfId="10425"/>
    <cellStyle name="常规 13 11" xfId="10426"/>
    <cellStyle name="常规 13 11 2" xfId="10427"/>
    <cellStyle name="常规 13 11 3" xfId="10428"/>
    <cellStyle name="常规 8 25 2" xfId="10429"/>
    <cellStyle name="常规 8 30 2" xfId="10430"/>
    <cellStyle name="常规 13 11 3 2" xfId="10431"/>
    <cellStyle name="常规 9 3 7" xfId="10432"/>
    <cellStyle name="常规 8 25 2 2" xfId="10433"/>
    <cellStyle name="常规 8 30 2 2" xfId="10434"/>
    <cellStyle name="常规 13 11 3 2 2" xfId="10435"/>
    <cellStyle name="常规 8 25 2 2 2" xfId="10436"/>
    <cellStyle name="常规 8 30 2 2 2" xfId="10437"/>
    <cellStyle name="常规 13 11 3 3" xfId="10438"/>
    <cellStyle name="常规 18 3 2 2" xfId="10439"/>
    <cellStyle name="常规 23 3 2 2" xfId="10440"/>
    <cellStyle name="常规 9 3 8" xfId="10441"/>
    <cellStyle name="常规 8 25 2 3" xfId="10442"/>
    <cellStyle name="常规 8 30 2 3" xfId="10443"/>
    <cellStyle name="常规 13 12 3" xfId="10444"/>
    <cellStyle name="常规 8 26 2" xfId="10445"/>
    <cellStyle name="常规 8 31 2" xfId="10446"/>
    <cellStyle name="常规 13 12 3 2" xfId="10447"/>
    <cellStyle name="常规 8 26 2 2" xfId="10448"/>
    <cellStyle name="常规 8 31 2 2" xfId="10449"/>
    <cellStyle name="常规 13 12 3 2 2" xfId="10450"/>
    <cellStyle name="常规 8 26 2 2 2" xfId="10451"/>
    <cellStyle name="常规 8 31 2 2 2" xfId="10452"/>
    <cellStyle name="常规 13 12 3 3" xfId="10453"/>
    <cellStyle name="常规 18 4 2 2" xfId="10454"/>
    <cellStyle name="常规 23 4 2 2" xfId="10455"/>
    <cellStyle name="常规 8 26 2 3" xfId="10456"/>
    <cellStyle name="常规 8 31 2 3" xfId="10457"/>
    <cellStyle name="常规 13 13" xfId="10458"/>
    <cellStyle name="常规 13 13 2" xfId="10459"/>
    <cellStyle name="常规 13 13 3" xfId="10460"/>
    <cellStyle name="常规 8 27 2" xfId="10461"/>
    <cellStyle name="常规 8 32 2" xfId="10462"/>
    <cellStyle name="常规 13 13 3 2" xfId="10463"/>
    <cellStyle name="常规 8 27 2 2" xfId="10464"/>
    <cellStyle name="常规 8 32 2 2" xfId="10465"/>
    <cellStyle name="常规 13 13 3 2 2" xfId="10466"/>
    <cellStyle name="常规 8 27 2 2 2" xfId="10467"/>
    <cellStyle name="常规 8 32 2 2 2" xfId="10468"/>
    <cellStyle name="常规 13 13 3 3" xfId="10469"/>
    <cellStyle name="常规 18 5 2 2" xfId="10470"/>
    <cellStyle name="常规 23 5 2 2" xfId="10471"/>
    <cellStyle name="常规 8 27 2 3" xfId="10472"/>
    <cellStyle name="常规 8 32 2 3" xfId="10473"/>
    <cellStyle name="常规 13 14" xfId="10474"/>
    <cellStyle name="常规 13 14 2" xfId="10475"/>
    <cellStyle name="常规 13 14 3" xfId="10476"/>
    <cellStyle name="常规 8 28 2" xfId="10477"/>
    <cellStyle name="常规 8 33 2" xfId="10478"/>
    <cellStyle name="常规 13 14 3 2" xfId="10479"/>
    <cellStyle name="常规 8 28 2 2" xfId="10480"/>
    <cellStyle name="常规 8 33 2 2" xfId="10481"/>
    <cellStyle name="常规 13 14 3 2 2" xfId="10482"/>
    <cellStyle name="常规 8 28 2 2 2" xfId="10483"/>
    <cellStyle name="常规 8 33 2 2 2" xfId="10484"/>
    <cellStyle name="常规 13 14 3 3" xfId="10485"/>
    <cellStyle name="常规 18 6 2 2" xfId="10486"/>
    <cellStyle name="常规 23 6 2 2" xfId="10487"/>
    <cellStyle name="常规 8 2 2 2 25 2" xfId="10488"/>
    <cellStyle name="常规 8 2 2 2 30 2" xfId="10489"/>
    <cellStyle name="常规 8 28 2 3" xfId="10490"/>
    <cellStyle name="常规 8 33 2 3" xfId="10491"/>
    <cellStyle name="常规 13 15" xfId="10492"/>
    <cellStyle name="常规 13 20" xfId="10493"/>
    <cellStyle name="常规 13 15 3" xfId="10494"/>
    <cellStyle name="常规 13 20 3" xfId="10495"/>
    <cellStyle name="常规 8 29 2" xfId="10496"/>
    <cellStyle name="常规 8 34 2" xfId="10497"/>
    <cellStyle name="常规 13 15 3 2" xfId="10498"/>
    <cellStyle name="常规 13 20 3 2" xfId="10499"/>
    <cellStyle name="常规 8 29 2 2" xfId="10500"/>
    <cellStyle name="常规 8 34 2 2" xfId="10501"/>
    <cellStyle name="常规 13 15 3 2 2" xfId="10502"/>
    <cellStyle name="常规 13 20 3 2 2" xfId="10503"/>
    <cellStyle name="常规 8 29 2 2 2" xfId="10504"/>
    <cellStyle name="常规 8 34 2 2 2" xfId="10505"/>
    <cellStyle name="常规 13 15 3 3" xfId="10506"/>
    <cellStyle name="常规 13 20 3 3" xfId="10507"/>
    <cellStyle name="常规 23 7 2 2" xfId="10508"/>
    <cellStyle name="常规 7 2 2 46 2 3 2" xfId="10509"/>
    <cellStyle name="常规 7 2 2 51 2 3 2" xfId="10510"/>
    <cellStyle name="常规 8 29 2 3" xfId="10511"/>
    <cellStyle name="常规 8 34 2 3" xfId="10512"/>
    <cellStyle name="常规 13 16" xfId="10513"/>
    <cellStyle name="常规 13 21" xfId="10514"/>
    <cellStyle name="常规 13 16 3" xfId="10515"/>
    <cellStyle name="常规 13 21 3" xfId="10516"/>
    <cellStyle name="常规 8 35 2" xfId="10517"/>
    <cellStyle name="常规 8 40 2" xfId="10518"/>
    <cellStyle name="常规 13 16 3 2" xfId="10519"/>
    <cellStyle name="常规 13 21 3 2" xfId="10520"/>
    <cellStyle name="常规 8 35 2 2" xfId="10521"/>
    <cellStyle name="常规 8 40 2 2" xfId="10522"/>
    <cellStyle name="常规 13 16 3 2 2" xfId="10523"/>
    <cellStyle name="常规 13 21 3 2 2" xfId="10524"/>
    <cellStyle name="常规 7 20 2 25" xfId="10525"/>
    <cellStyle name="常规 7 20 2 30" xfId="10526"/>
    <cellStyle name="常规 8 35 2 2 2" xfId="10527"/>
    <cellStyle name="常规 8 40 2 2 2" xfId="10528"/>
    <cellStyle name="常规 13 16 3 3" xfId="10529"/>
    <cellStyle name="常规 13 21 3 3" xfId="10530"/>
    <cellStyle name="常规 23 8 2 2" xfId="10531"/>
    <cellStyle name="常规 8 35 2 3" xfId="10532"/>
    <cellStyle name="常规 8 40 2 3" xfId="10533"/>
    <cellStyle name="常规 13 17" xfId="10534"/>
    <cellStyle name="常规 13 22" xfId="10535"/>
    <cellStyle name="常规 35 19 2" xfId="10536"/>
    <cellStyle name="常规 35 24 2" xfId="10537"/>
    <cellStyle name="常规 13 17 3" xfId="10538"/>
    <cellStyle name="常规 13 22 3" xfId="10539"/>
    <cellStyle name="常规 6 3 2 2 2" xfId="10540"/>
    <cellStyle name="常规 8 36 2" xfId="10541"/>
    <cellStyle name="常规 8 41 2" xfId="10542"/>
    <cellStyle name="常规 13 17 3 2" xfId="10543"/>
    <cellStyle name="常规 13 22 3 2" xfId="10544"/>
    <cellStyle name="常规 6 3 2 2 2 2" xfId="10545"/>
    <cellStyle name="常规 8 36 2 2" xfId="10546"/>
    <cellStyle name="常规 8 41 2 2" xfId="10547"/>
    <cellStyle name="常规 15 7" xfId="10548"/>
    <cellStyle name="常规 20 7" xfId="10549"/>
    <cellStyle name="常规 13 17 3 2 2" xfId="10550"/>
    <cellStyle name="常规 13 22 3 2 2" xfId="10551"/>
    <cellStyle name="常规 22 25" xfId="10552"/>
    <cellStyle name="常规 22 30" xfId="10553"/>
    <cellStyle name="常规 8 36 2 2 2" xfId="10554"/>
    <cellStyle name="常规 8 41 2 2 2" xfId="10555"/>
    <cellStyle name="常规 15 7 2" xfId="10556"/>
    <cellStyle name="常规 20 7 2" xfId="10557"/>
    <cellStyle name="常规 7 2 2 38 2 3" xfId="10558"/>
    <cellStyle name="常规 7 2 2 43 2 3" xfId="10559"/>
    <cellStyle name="常规 13 17 3 3" xfId="10560"/>
    <cellStyle name="常规 13 22 3 3" xfId="10561"/>
    <cellStyle name="常规 23 9 2 2" xfId="10562"/>
    <cellStyle name="常规 8 36 2 3" xfId="10563"/>
    <cellStyle name="常规 8 41 2 3" xfId="10564"/>
    <cellStyle name="常规 15 8" xfId="10565"/>
    <cellStyle name="常规 20 8" xfId="10566"/>
    <cellStyle name="常规 13 17 4" xfId="10567"/>
    <cellStyle name="常规 13 22 4" xfId="10568"/>
    <cellStyle name="常规 6 3 2 2 3" xfId="10569"/>
    <cellStyle name="常规 8 36 3" xfId="10570"/>
    <cellStyle name="常规 8 41 3" xfId="10571"/>
    <cellStyle name="常规 13 18" xfId="10572"/>
    <cellStyle name="常规 13 23" xfId="10573"/>
    <cellStyle name="常规 35 19 3" xfId="10574"/>
    <cellStyle name="常规 35 24 3" xfId="10575"/>
    <cellStyle name="常规 13 6 3 2 2" xfId="10576"/>
    <cellStyle name="常规 13 18 2" xfId="10577"/>
    <cellStyle name="常规 13 23 2" xfId="10578"/>
    <cellStyle name="常规 13 18 2 2" xfId="10579"/>
    <cellStyle name="常规 13 23 2 2" xfId="10580"/>
    <cellStyle name="常规 13 18 2 2 2" xfId="10581"/>
    <cellStyle name="常规 13 23 2 2 2" xfId="10582"/>
    <cellStyle name="常规 13 18 3" xfId="10583"/>
    <cellStyle name="常规 13 23 3" xfId="10584"/>
    <cellStyle name="常规 6 3 2 3 2" xfId="10585"/>
    <cellStyle name="常规 48 2 2" xfId="10586"/>
    <cellStyle name="常规 53 2 2" xfId="10587"/>
    <cellStyle name="常规 8 37 2" xfId="10588"/>
    <cellStyle name="常规 8 42 2" xfId="10589"/>
    <cellStyle name="常规 13 18 3 2" xfId="10590"/>
    <cellStyle name="常规 13 23 3 2" xfId="10591"/>
    <cellStyle name="常规 48 2 2 2" xfId="10592"/>
    <cellStyle name="常规 8 37 2 2" xfId="10593"/>
    <cellStyle name="常规 8 42 2 2" xfId="10594"/>
    <cellStyle name="常规 13 18 3 3" xfId="10595"/>
    <cellStyle name="常规 13 23 3 3" xfId="10596"/>
    <cellStyle name="常规 48 2 2 3" xfId="10597"/>
    <cellStyle name="常规 8 37 2 3" xfId="10598"/>
    <cellStyle name="常规 8 42 2 3" xfId="10599"/>
    <cellStyle name="常规 13 18 4" xfId="10600"/>
    <cellStyle name="常规 13 23 4" xfId="10601"/>
    <cellStyle name="常规 48 2 3" xfId="10602"/>
    <cellStyle name="常规 8 37 3" xfId="10603"/>
    <cellStyle name="常规 8 42 3" xfId="10604"/>
    <cellStyle name="常规 14 6 4 2 2 2" xfId="10605"/>
    <cellStyle name="常规 7 19 39 2 2" xfId="10606"/>
    <cellStyle name="常规 7 19 44 2 2" xfId="10607"/>
    <cellStyle name="常规 8 4 2 27 2" xfId="10608"/>
    <cellStyle name="常规 8 4 2 32 2" xfId="10609"/>
    <cellStyle name="常规 13 19" xfId="10610"/>
    <cellStyle name="常规 13 24" xfId="10611"/>
    <cellStyle name="常规 13 19 2" xfId="10612"/>
    <cellStyle name="常规 13 24 2" xfId="10613"/>
    <cellStyle name="常规 13 19 2 2" xfId="10614"/>
    <cellStyle name="常规 13 24 2 2" xfId="10615"/>
    <cellStyle name="常规 13 19 2 2 2" xfId="10616"/>
    <cellStyle name="常规 13 24 2 2 2" xfId="10617"/>
    <cellStyle name="常规 13 19 3" xfId="10618"/>
    <cellStyle name="常规 13 24 3" xfId="10619"/>
    <cellStyle name="常规 48 3 2" xfId="10620"/>
    <cellStyle name="常规 8 38 2" xfId="10621"/>
    <cellStyle name="常规 8 43 2" xfId="10622"/>
    <cellStyle name="常规 13 19 3 2" xfId="10623"/>
    <cellStyle name="常规 13 24 3 2" xfId="10624"/>
    <cellStyle name="常规 48 3 2 2" xfId="10625"/>
    <cellStyle name="常规 8 38 2 2" xfId="10626"/>
    <cellStyle name="常规 8 43 2 2" xfId="10627"/>
    <cellStyle name="常规 13 19 3 2 2" xfId="10628"/>
    <cellStyle name="常规 13 24 3 2 2" xfId="10629"/>
    <cellStyle name="常规 8 38 2 2 2" xfId="10630"/>
    <cellStyle name="常规 8 43 2 2 2" xfId="10631"/>
    <cellStyle name="常规 13 19 3 3" xfId="10632"/>
    <cellStyle name="常规 13 24 3 3" xfId="10633"/>
    <cellStyle name="常规 8 38 2 3" xfId="10634"/>
    <cellStyle name="常规 8 43 2 3" xfId="10635"/>
    <cellStyle name="常规 13 19 4" xfId="10636"/>
    <cellStyle name="常规 13 24 4" xfId="10637"/>
    <cellStyle name="常规 48 3 3" xfId="10638"/>
    <cellStyle name="常规 8 38 3" xfId="10639"/>
    <cellStyle name="常规 8 43 3" xfId="10640"/>
    <cellStyle name="常规 13 2" xfId="10641"/>
    <cellStyle name="常规 3 2 2 4 2 3 2" xfId="10642"/>
    <cellStyle name="好 4 3 2" xfId="10643"/>
    <cellStyle name="常规 13 2 2" xfId="10644"/>
    <cellStyle name="常规 13 2 2 2" xfId="10645"/>
    <cellStyle name="常规 7 19 2 3" xfId="10646"/>
    <cellStyle name="常规 7 24 2 3" xfId="10647"/>
    <cellStyle name="常规 13 2 2 2 2" xfId="10648"/>
    <cellStyle name="常规 7 19 2 3 2" xfId="10649"/>
    <cellStyle name="常规 7 24 2 3 2" xfId="10650"/>
    <cellStyle name="常规 8 4 4" xfId="10651"/>
    <cellStyle name="常规 13 2 2 2 2 2" xfId="10652"/>
    <cellStyle name="常规 7 19 2 3 2 2" xfId="10653"/>
    <cellStyle name="常规 8 4 4 2" xfId="10654"/>
    <cellStyle name="常规 13 2 2 2 2 2 2" xfId="10655"/>
    <cellStyle name="常规 7 19 2 3 2 2 2" xfId="10656"/>
    <cellStyle name="常规 8 4 4 2 2" xfId="10657"/>
    <cellStyle name="常规 26 4" xfId="10658"/>
    <cellStyle name="常规 31 4" xfId="10659"/>
    <cellStyle name="常规 13 2 2 2 2 3" xfId="10660"/>
    <cellStyle name="常规 2 2 2 3 2" xfId="10661"/>
    <cellStyle name="输出 2 3 4 3 2" xfId="10662"/>
    <cellStyle name="常规 7 19 2 3 2 3" xfId="10663"/>
    <cellStyle name="常规 8 4 4 3" xfId="10664"/>
    <cellStyle name="常规 13 2 2 2 3" xfId="10665"/>
    <cellStyle name="常规 7 19 2 3 3" xfId="10666"/>
    <cellStyle name="常规 8 4 5" xfId="10667"/>
    <cellStyle name="常规 13 2 2 2 3 2" xfId="10668"/>
    <cellStyle name="常规 7 19 2 3 3 2" xfId="10669"/>
    <cellStyle name="常规 8 4 5 2" xfId="10670"/>
    <cellStyle name="常规 13 2 2 2 4" xfId="10671"/>
    <cellStyle name="常规 7 19 2 3 4" xfId="10672"/>
    <cellStyle name="常规 8 4 6" xfId="10673"/>
    <cellStyle name="常规 14 19 3 2 2" xfId="10674"/>
    <cellStyle name="常规 14 24 3 2 2" xfId="10675"/>
    <cellStyle name="常规 4 2 4 2 6" xfId="10676"/>
    <cellStyle name="输入 2 3 2 3" xfId="10677"/>
    <cellStyle name="常规 13 2 2 2 4 2" xfId="10678"/>
    <cellStyle name="常规 8 4 6 2" xfId="10679"/>
    <cellStyle name="常规 13 2 2 3" xfId="10680"/>
    <cellStyle name="常规 2 2 2 2 3 2 2" xfId="10681"/>
    <cellStyle name="常规 7 19 2 4" xfId="10682"/>
    <cellStyle name="常规 7 24 2 4" xfId="10683"/>
    <cellStyle name="常规 13 2 2 3 2" xfId="10684"/>
    <cellStyle name="常规 7 19 2 4 2" xfId="10685"/>
    <cellStyle name="常规 2 2 2 2 3 2 2 2" xfId="10686"/>
    <cellStyle name="常规 8 5 4" xfId="10687"/>
    <cellStyle name="常规 13 2 2 3 2 2" xfId="10688"/>
    <cellStyle name="常规 29 8" xfId="10689"/>
    <cellStyle name="常规 34 8" xfId="10690"/>
    <cellStyle name="常规 7 19 2 4 2 2" xfId="10691"/>
    <cellStyle name="常规 8 5 4 2" xfId="10692"/>
    <cellStyle name="常规 13 2 2 3 3" xfId="10693"/>
    <cellStyle name="常规 7 19 2 4 3" xfId="10694"/>
    <cellStyle name="常规 8 5 5" xfId="10695"/>
    <cellStyle name="常规 13 2 2 4" xfId="10696"/>
    <cellStyle name="常规 2 2 2 2 3 2 3" xfId="10697"/>
    <cellStyle name="常规 7 19 2 5" xfId="10698"/>
    <cellStyle name="常规 13 2 2 4 2" xfId="10699"/>
    <cellStyle name="常规 7 19 2 5 2" xfId="10700"/>
    <cellStyle name="常规 8 6 4" xfId="10701"/>
    <cellStyle name="常规 13 2 2 4 2 2" xfId="10702"/>
    <cellStyle name="常规 7 19 2 5 2 2" xfId="10703"/>
    <cellStyle name="常规 8 6 4 2" xfId="10704"/>
    <cellStyle name="常规 13 2 2 4 3" xfId="10705"/>
    <cellStyle name="常规 7 19 2 5 3" xfId="10706"/>
    <cellStyle name="常规 8 6 5" xfId="10707"/>
    <cellStyle name="常规 13 2 2 5" xfId="10708"/>
    <cellStyle name="常规 7 19 2 6" xfId="10709"/>
    <cellStyle name="常规 13 2 2 5 2" xfId="10710"/>
    <cellStyle name="常规 7 19 2 6 2" xfId="10711"/>
    <cellStyle name="常规 8 7 4" xfId="10712"/>
    <cellStyle name="常规 13 2 2 6" xfId="10713"/>
    <cellStyle name="常规 8 4 2 25 3 2" xfId="10714"/>
    <cellStyle name="常规 8 4 2 30 3 2" xfId="10715"/>
    <cellStyle name="常规 7 19 2 7" xfId="10716"/>
    <cellStyle name="常规 13 2 2 6 2" xfId="10717"/>
    <cellStyle name="常规 7 19 2 7 2" xfId="10718"/>
    <cellStyle name="常规 8 8 4" xfId="10719"/>
    <cellStyle name="常规 13 2 2 7" xfId="10720"/>
    <cellStyle name="常规 7 19 2 8" xfId="10721"/>
    <cellStyle name="常规 13 2 3" xfId="10722"/>
    <cellStyle name="常规 13 2 3 2" xfId="10723"/>
    <cellStyle name="常规 7 19 3 3" xfId="10724"/>
    <cellStyle name="常规 13 2 3 2 2" xfId="10725"/>
    <cellStyle name="常规 7 19 3 3 2" xfId="10726"/>
    <cellStyle name="常规 9 4 4" xfId="10727"/>
    <cellStyle name="常规 3 25 2 3" xfId="10728"/>
    <cellStyle name="常规 3 30 2 3" xfId="10729"/>
    <cellStyle name="常规 9 4 4 2" xfId="10730"/>
    <cellStyle name="常规 13 2 3 2 2 2" xfId="10731"/>
    <cellStyle name="常规 7 2 4 25 3" xfId="10732"/>
    <cellStyle name="常规 7 2 4 30 3" xfId="10733"/>
    <cellStyle name="常规 13 2 3 2 3" xfId="10734"/>
    <cellStyle name="常规 9 4 5" xfId="10735"/>
    <cellStyle name="常规 13 2 3 2 3 2" xfId="10736"/>
    <cellStyle name="常规 7 2 4 26 3" xfId="10737"/>
    <cellStyle name="常规 7 2 4 31 3" xfId="10738"/>
    <cellStyle name="常规 13 2 3 2 4" xfId="10739"/>
    <cellStyle name="常规 13 2 3 3" xfId="10740"/>
    <cellStyle name="常规 2 2 2 2 3 3 2" xfId="10741"/>
    <cellStyle name="常规 7 19 3 4" xfId="10742"/>
    <cellStyle name="常规 13 2 3 3 2" xfId="10743"/>
    <cellStyle name="常规 7 19 3 4 2" xfId="10744"/>
    <cellStyle name="常规 9 5 4" xfId="10745"/>
    <cellStyle name="常规 13 2 3 4" xfId="10746"/>
    <cellStyle name="常规 7 19 3 5" xfId="10747"/>
    <cellStyle name="常规 13 2 3 4 2" xfId="10748"/>
    <cellStyle name="常规 9 6 4" xfId="10749"/>
    <cellStyle name="常规 13 2 3 5" xfId="10750"/>
    <cellStyle name="常规 13 2 4" xfId="10751"/>
    <cellStyle name="强调文字颜色 1 3 5 2 2" xfId="10752"/>
    <cellStyle name="常规 13 2 4 2" xfId="10753"/>
    <cellStyle name="常规 7 19 4 3" xfId="10754"/>
    <cellStyle name="强调文字颜色 1 3 5 2 2 2" xfId="10755"/>
    <cellStyle name="常规 13 2 4 2 2" xfId="10756"/>
    <cellStyle name="常规 7 19 4 3 2" xfId="10757"/>
    <cellStyle name="常规 13 2 4 3" xfId="10758"/>
    <cellStyle name="常规 7 19 4 4" xfId="10759"/>
    <cellStyle name="常规 13 2 5" xfId="10760"/>
    <cellStyle name="常规 13 46 3 2" xfId="10761"/>
    <cellStyle name="常规 13 51 3 2" xfId="10762"/>
    <cellStyle name="强调文字颜色 1 3 5 2 3" xfId="10763"/>
    <cellStyle name="常规 13 2 5 2" xfId="10764"/>
    <cellStyle name="常规 13 46 3 2 2" xfId="10765"/>
    <cellStyle name="常规 13 51 3 2 2" xfId="10766"/>
    <cellStyle name="常规 7 19 5 3" xfId="10767"/>
    <cellStyle name="强调文字颜色 1 3 5 2 3 2" xfId="10768"/>
    <cellStyle name="常规 13 2 5 2 2" xfId="10769"/>
    <cellStyle name="常规 7 19 5 3 2" xfId="10770"/>
    <cellStyle name="常规 13 2 5 3" xfId="10771"/>
    <cellStyle name="常规 7 19 5 4" xfId="10772"/>
    <cellStyle name="常规 13 2 6" xfId="10773"/>
    <cellStyle name="常规 13 46 3 3" xfId="10774"/>
    <cellStyle name="常规 13 51 3 3" xfId="10775"/>
    <cellStyle name="强调文字颜色 1 3 5 2 4" xfId="10776"/>
    <cellStyle name="常规 13 2 6 2" xfId="10777"/>
    <cellStyle name="常规 7 19 6 3" xfId="10778"/>
    <cellStyle name="常规 13 2 7" xfId="10779"/>
    <cellStyle name="常规 13 2 7 2" xfId="10780"/>
    <cellStyle name="常规 7 19 7 3" xfId="10781"/>
    <cellStyle name="常规 13 2 8" xfId="10782"/>
    <cellStyle name="常规 13 25" xfId="10783"/>
    <cellStyle name="常规 13 30" xfId="10784"/>
    <cellStyle name="常规 13 25 2" xfId="10785"/>
    <cellStyle name="常规 13 30 2" xfId="10786"/>
    <cellStyle name="常规 13 25 2 2" xfId="10787"/>
    <cellStyle name="常规 13 30 2 2" xfId="10788"/>
    <cellStyle name="常规 13 25 3" xfId="10789"/>
    <cellStyle name="常规 13 30 3" xfId="10790"/>
    <cellStyle name="常规 48 4 2" xfId="10791"/>
    <cellStyle name="常规 8 39 2" xfId="10792"/>
    <cellStyle name="常规 8 44 2" xfId="10793"/>
    <cellStyle name="常规 13 25 3 2" xfId="10794"/>
    <cellStyle name="常规 13 30 3 2" xfId="10795"/>
    <cellStyle name="常规 48 4 2 2" xfId="10796"/>
    <cellStyle name="常规 8 39 2 2" xfId="10797"/>
    <cellStyle name="常规 8 44 2 2" xfId="10798"/>
    <cellStyle name="常规 13 25 3 3" xfId="10799"/>
    <cellStyle name="常规 13 30 3 3" xfId="10800"/>
    <cellStyle name="常规 8 39 2 3" xfId="10801"/>
    <cellStyle name="常规 8 44 2 3" xfId="10802"/>
    <cellStyle name="常规 13 25 4" xfId="10803"/>
    <cellStyle name="常规 13 30 4" xfId="10804"/>
    <cellStyle name="常规 48 4 3" xfId="10805"/>
    <cellStyle name="常规 8 39 3" xfId="10806"/>
    <cellStyle name="常规 8 44 3" xfId="10807"/>
    <cellStyle name="常规 13 26" xfId="10808"/>
    <cellStyle name="常规 13 31" xfId="10809"/>
    <cellStyle name="常规 36 4 2 3 2" xfId="10810"/>
    <cellStyle name="常规 13 26 2" xfId="10811"/>
    <cellStyle name="常规 13 31 2" xfId="10812"/>
    <cellStyle name="常规 13 26 2 2" xfId="10813"/>
    <cellStyle name="常规 13 31 2 2" xfId="10814"/>
    <cellStyle name="常规 13 26 3" xfId="10815"/>
    <cellStyle name="常规 13 31 3" xfId="10816"/>
    <cellStyle name="常规 48 5 2" xfId="10817"/>
    <cellStyle name="常规 8 45 2" xfId="10818"/>
    <cellStyle name="常规 8 50 2" xfId="10819"/>
    <cellStyle name="常规 13 26 3 2" xfId="10820"/>
    <cellStyle name="常规 13 31 3 2" xfId="10821"/>
    <cellStyle name="常规 8 45 2 2" xfId="10822"/>
    <cellStyle name="常规 8 50 2 2" xfId="10823"/>
    <cellStyle name="常规 13 26 3 3" xfId="10824"/>
    <cellStyle name="常规 13 31 3 3" xfId="10825"/>
    <cellStyle name="常规 8 45 2 3" xfId="10826"/>
    <cellStyle name="常规 8 50 2 3" xfId="10827"/>
    <cellStyle name="常规 13 26 4" xfId="10828"/>
    <cellStyle name="常规 13 31 4" xfId="10829"/>
    <cellStyle name="常规 8 45 3" xfId="10830"/>
    <cellStyle name="常规 8 50 3" xfId="10831"/>
    <cellStyle name="常规 13 27" xfId="10832"/>
    <cellStyle name="常规 13 32" xfId="10833"/>
    <cellStyle name="常规 27 3 3 2" xfId="10834"/>
    <cellStyle name="常规 32 3 3 2" xfId="10835"/>
    <cellStyle name="常规 13 27 2" xfId="10836"/>
    <cellStyle name="常规 13 32 2" xfId="10837"/>
    <cellStyle name="常规 27 3 3 2 2" xfId="10838"/>
    <cellStyle name="常规 32 3 3 2 2" xfId="10839"/>
    <cellStyle name="常规 13 27 2 2" xfId="10840"/>
    <cellStyle name="常规 13 32 2 2" xfId="10841"/>
    <cellStyle name="常规 13 27 2 2 2" xfId="10842"/>
    <cellStyle name="常规 13 32 2 2 2" xfId="10843"/>
    <cellStyle name="常规 13 27 3" xfId="10844"/>
    <cellStyle name="常规 13 32 3" xfId="10845"/>
    <cellStyle name="常规 48 6 2" xfId="10846"/>
    <cellStyle name="常规 8 46 2" xfId="10847"/>
    <cellStyle name="常规 8 51 2" xfId="10848"/>
    <cellStyle name="常规 13 27 3 2" xfId="10849"/>
    <cellStyle name="常规 13 32 3 2" xfId="10850"/>
    <cellStyle name="常规 8 46 2 2" xfId="10851"/>
    <cellStyle name="常规 8 51 2 2" xfId="10852"/>
    <cellStyle name="常规 13 27 3 3" xfId="10853"/>
    <cellStyle name="常规 13 32 3 3" xfId="10854"/>
    <cellStyle name="常规 8 46 2 3" xfId="10855"/>
    <cellStyle name="常规 8 51 2 3" xfId="10856"/>
    <cellStyle name="常规 13 27 4" xfId="10857"/>
    <cellStyle name="常规 13 32 4" xfId="10858"/>
    <cellStyle name="常规 8 46 3" xfId="10859"/>
    <cellStyle name="常规 8 51 3" xfId="10860"/>
    <cellStyle name="常规 13 28" xfId="10861"/>
    <cellStyle name="常规 13 33" xfId="10862"/>
    <cellStyle name="常规 27 3 3 3" xfId="10863"/>
    <cellStyle name="常规 32 3 3 3" xfId="10864"/>
    <cellStyle name="常规 3 11 3 2" xfId="10865"/>
    <cellStyle name="常规 13 28 3 2 2" xfId="10866"/>
    <cellStyle name="常规 13 33 3 2 2" xfId="10867"/>
    <cellStyle name="常规 8 47 2 2 2" xfId="10868"/>
    <cellStyle name="常规 8 52 2 2 2" xfId="10869"/>
    <cellStyle name="常规 13 28 3 3" xfId="10870"/>
    <cellStyle name="常规 13 33 3 3" xfId="10871"/>
    <cellStyle name="常规 8 47 2 3" xfId="10872"/>
    <cellStyle name="常规 8 52 2 3" xfId="10873"/>
    <cellStyle name="常规 13 29" xfId="10874"/>
    <cellStyle name="常规 13 34" xfId="10875"/>
    <cellStyle name="常规 13 29 2 2 2" xfId="10876"/>
    <cellStyle name="常规 13 34 2 2 2" xfId="10877"/>
    <cellStyle name="常规 13 29 3 2" xfId="10878"/>
    <cellStyle name="常规 13 34 3 2" xfId="10879"/>
    <cellStyle name="常规 8 48 2 2" xfId="10880"/>
    <cellStyle name="常规 8 53 2 2" xfId="10881"/>
    <cellStyle name="常规 13 29 3 2 2" xfId="10882"/>
    <cellStyle name="常规 13 34 3 2 2" xfId="10883"/>
    <cellStyle name="常规 8 48 2 2 2" xfId="10884"/>
    <cellStyle name="常规 8 53 2 2 2" xfId="10885"/>
    <cellStyle name="常规 13 29 3 3" xfId="10886"/>
    <cellStyle name="常规 13 34 3 3" xfId="10887"/>
    <cellStyle name="常规 8 48 2 3" xfId="10888"/>
    <cellStyle name="常规 8 53 2 3" xfId="10889"/>
    <cellStyle name="常规 13 29 4" xfId="10890"/>
    <cellStyle name="常规 13 34 4" xfId="10891"/>
    <cellStyle name="注释 3 3 4 2 3 2" xfId="10892"/>
    <cellStyle name="常规 8 48 3" xfId="10893"/>
    <cellStyle name="常规 8 53 3" xfId="10894"/>
    <cellStyle name="常规 13 3" xfId="10895"/>
    <cellStyle name="常规 13 3 2" xfId="10896"/>
    <cellStyle name="常规 13 3 2 2" xfId="10897"/>
    <cellStyle name="常规 17 3" xfId="10898"/>
    <cellStyle name="常规 22 3" xfId="10899"/>
    <cellStyle name="常规 7 25 2 3" xfId="10900"/>
    <cellStyle name="常规 7 30 2 3" xfId="10901"/>
    <cellStyle name="常规 13 3 2 2 2" xfId="10902"/>
    <cellStyle name="常规 17 3 2" xfId="10903"/>
    <cellStyle name="常规 22 3 2" xfId="10904"/>
    <cellStyle name="常规 7 25 2 3 2" xfId="10905"/>
    <cellStyle name="常规 7 30 2 3 2" xfId="10906"/>
    <cellStyle name="常规 13 3 2 2 2 2" xfId="10907"/>
    <cellStyle name="常规 17 3 2 2" xfId="10908"/>
    <cellStyle name="常规 22 3 2 2" xfId="10909"/>
    <cellStyle name="常规 13 3 2 2 3" xfId="10910"/>
    <cellStyle name="常规 17 3 3" xfId="10911"/>
    <cellStyle name="常规 22 3 3" xfId="10912"/>
    <cellStyle name="常规 13 3 2 2 4" xfId="10913"/>
    <cellStyle name="常规 17 3 4" xfId="10914"/>
    <cellStyle name="常规 22 3 4" xfId="10915"/>
    <cellStyle name="常规 14 25 3 2 2" xfId="10916"/>
    <cellStyle name="常规 14 30 3 2 2" xfId="10917"/>
    <cellStyle name="常规 7 19 13 3 3" xfId="10918"/>
    <cellStyle name="输入 3 3 2 3" xfId="10919"/>
    <cellStyle name="常规 13 3 2 3" xfId="10920"/>
    <cellStyle name="常规 17 4" xfId="10921"/>
    <cellStyle name="常规 22 4" xfId="10922"/>
    <cellStyle name="常规 2 2 2 2 4 2 2" xfId="10923"/>
    <cellStyle name="常规 7 25 2 4" xfId="10924"/>
    <cellStyle name="常规 7 30 2 4" xfId="10925"/>
    <cellStyle name="常规 13 3 2 3 2" xfId="10926"/>
    <cellStyle name="常规 17 4 2" xfId="10927"/>
    <cellStyle name="常规 22 4 2" xfId="10928"/>
    <cellStyle name="常规 13 3 2 4" xfId="10929"/>
    <cellStyle name="常规 17 5" xfId="10930"/>
    <cellStyle name="常规 22 5" xfId="10931"/>
    <cellStyle name="常规 13 3 2 4 2" xfId="10932"/>
    <cellStyle name="常规 17 5 2" xfId="10933"/>
    <cellStyle name="常规 22 5 2" xfId="10934"/>
    <cellStyle name="常规 13 3 2 5" xfId="10935"/>
    <cellStyle name="常规 17 6" xfId="10936"/>
    <cellStyle name="常规 22 6" xfId="10937"/>
    <cellStyle name="常规 13 3 3" xfId="10938"/>
    <cellStyle name="常规 13 3 3 3" xfId="10939"/>
    <cellStyle name="常规 18 4" xfId="10940"/>
    <cellStyle name="常规 23 4" xfId="10941"/>
    <cellStyle name="常规 13 3 3 5" xfId="10942"/>
    <cellStyle name="常规 18 6" xfId="10943"/>
    <cellStyle name="常规 23 6" xfId="10944"/>
    <cellStyle name="常规 7 2 57 2 2 2" xfId="10945"/>
    <cellStyle name="常规 13 3 4" xfId="10946"/>
    <cellStyle name="强调文字颜色 1 3 5 3 2" xfId="10947"/>
    <cellStyle name="常规 13 3 4 2" xfId="10948"/>
    <cellStyle name="常规 19 3" xfId="10949"/>
    <cellStyle name="常规 24 3" xfId="10950"/>
    <cellStyle name="常规 13 3 4 2 2" xfId="10951"/>
    <cellStyle name="常规 19 3 2" xfId="10952"/>
    <cellStyle name="常规 24 3 2" xfId="10953"/>
    <cellStyle name="常规 13 3 4 3" xfId="10954"/>
    <cellStyle name="常规 19 4" xfId="10955"/>
    <cellStyle name="常规 24 4" xfId="10956"/>
    <cellStyle name="常规 13 3 5" xfId="10957"/>
    <cellStyle name="常规 13 3 5 2" xfId="10958"/>
    <cellStyle name="常规 25 3" xfId="10959"/>
    <cellStyle name="常规 30 3" xfId="10960"/>
    <cellStyle name="常规 13 3 6" xfId="10961"/>
    <cellStyle name="常规 13 3 6 2" xfId="10962"/>
    <cellStyle name="常规 26 3" xfId="10963"/>
    <cellStyle name="常规 31 3" xfId="10964"/>
    <cellStyle name="常规 13 3 7" xfId="10965"/>
    <cellStyle name="常规 13 3 8" xfId="10966"/>
    <cellStyle name="常规 13 35" xfId="10967"/>
    <cellStyle name="常规 13 40" xfId="10968"/>
    <cellStyle name="常规 13 35 2 2 2" xfId="10969"/>
    <cellStyle name="常规 13 40 2 2 2" xfId="10970"/>
    <cellStyle name="常规 13 35 3 2" xfId="10971"/>
    <cellStyle name="常规 13 40 3 2" xfId="10972"/>
    <cellStyle name="常规 8 49 2 2" xfId="10973"/>
    <cellStyle name="常规 8 54 2 2" xfId="10974"/>
    <cellStyle name="常规 13 35 3 2 2" xfId="10975"/>
    <cellStyle name="常规 13 40 3 2 2" xfId="10976"/>
    <cellStyle name="常规 8 49 2 2 2" xfId="10977"/>
    <cellStyle name="常规 8 54 2 2 2" xfId="10978"/>
    <cellStyle name="常规 13 35 3 3" xfId="10979"/>
    <cellStyle name="常规 13 40 3 3" xfId="10980"/>
    <cellStyle name="常规 8 49 2 3" xfId="10981"/>
    <cellStyle name="常规 8 54 2 3" xfId="10982"/>
    <cellStyle name="常规 13 35 4" xfId="10983"/>
    <cellStyle name="常规 13 40 4" xfId="10984"/>
    <cellStyle name="常规 8 49 3" xfId="10985"/>
    <cellStyle name="常规 8 54 3" xfId="10986"/>
    <cellStyle name="常规 13 36" xfId="10987"/>
    <cellStyle name="常规 13 41" xfId="10988"/>
    <cellStyle name="常规 13 36 2" xfId="10989"/>
    <cellStyle name="常规 13 41 2" xfId="10990"/>
    <cellStyle name="常规 13 36 2 2" xfId="10991"/>
    <cellStyle name="常规 13 41 2 2" xfId="10992"/>
    <cellStyle name="常规 13 36 2 2 2" xfId="10993"/>
    <cellStyle name="常规 13 41 2 2 2" xfId="10994"/>
    <cellStyle name="常规 13 36 3" xfId="10995"/>
    <cellStyle name="常规 13 41 3" xfId="10996"/>
    <cellStyle name="常规 7 2 4 2 11 2 3 2" xfId="10997"/>
    <cellStyle name="常规 8 55 2" xfId="10998"/>
    <cellStyle name="常规 8 60 2" xfId="10999"/>
    <cellStyle name="常规 13 36 3 2" xfId="11000"/>
    <cellStyle name="常规 13 41 3 2" xfId="11001"/>
    <cellStyle name="常规 8 55 2 2" xfId="11002"/>
    <cellStyle name="常规 13 36 3 2 2" xfId="11003"/>
    <cellStyle name="常规 13 41 3 2 2" xfId="11004"/>
    <cellStyle name="常规 8 55 2 2 2" xfId="11005"/>
    <cellStyle name="常规 13 36 3 3" xfId="11006"/>
    <cellStyle name="常规 13 41 3 3" xfId="11007"/>
    <cellStyle name="常规 8 55 2 3" xfId="11008"/>
    <cellStyle name="常规 13 36 4" xfId="11009"/>
    <cellStyle name="常规 13 41 4" xfId="11010"/>
    <cellStyle name="常规 8 55 3" xfId="11011"/>
    <cellStyle name="常规 13 37 2 2" xfId="11012"/>
    <cellStyle name="常规 13 42 2 2" xfId="11013"/>
    <cellStyle name="常规 4 8 2 2 2" xfId="11014"/>
    <cellStyle name="常规 13 37 2 2 2" xfId="11015"/>
    <cellStyle name="常规 13 42 2 2 2" xfId="11016"/>
    <cellStyle name="常规 13 37 3" xfId="11017"/>
    <cellStyle name="常规 13 42 3" xfId="11018"/>
    <cellStyle name="常规 4 8 2 3" xfId="11019"/>
    <cellStyle name="常规 8 56 2" xfId="11020"/>
    <cellStyle name="常规 8 61 2" xfId="11021"/>
    <cellStyle name="常规 13 37 3 2" xfId="11022"/>
    <cellStyle name="常规 13 42 3 2" xfId="11023"/>
    <cellStyle name="常规 8 56 2 2" xfId="11024"/>
    <cellStyle name="常规 13 37 3 2 2" xfId="11025"/>
    <cellStyle name="常规 13 42 3 2 2" xfId="11026"/>
    <cellStyle name="常规 8 56 2 2 2" xfId="11027"/>
    <cellStyle name="常规 13 37 3 3" xfId="11028"/>
    <cellStyle name="常规 13 42 3 3" xfId="11029"/>
    <cellStyle name="常规 8 56 2 3" xfId="11030"/>
    <cellStyle name="常规 13 37 4" xfId="11031"/>
    <cellStyle name="常规 13 42 4" xfId="11032"/>
    <cellStyle name="常规 8 56 3" xfId="11033"/>
    <cellStyle name="常规 13 38 2" xfId="11034"/>
    <cellStyle name="常规 13 43 2" xfId="11035"/>
    <cellStyle name="常规 4 8 3 2" xfId="11036"/>
    <cellStyle name="常规 13 38 2 2" xfId="11037"/>
    <cellStyle name="常规 13 43 2 2" xfId="11038"/>
    <cellStyle name="常规 15 2 2 2 3" xfId="11039"/>
    <cellStyle name="常规 20 2 2 2 3" xfId="11040"/>
    <cellStyle name="常规 13 38 2 2 2" xfId="11041"/>
    <cellStyle name="常规 13 43 2 2 2" xfId="11042"/>
    <cellStyle name="常规 15 2 2 2 3 2" xfId="11043"/>
    <cellStyle name="常规 20 2 2 2 3 2" xfId="11044"/>
    <cellStyle name="常规 7 2 57" xfId="11045"/>
    <cellStyle name="常规 7 2 62" xfId="11046"/>
    <cellStyle name="常规 13 38 3" xfId="11047"/>
    <cellStyle name="常规 13 43 3" xfId="11048"/>
    <cellStyle name="常规 8 57 2" xfId="11049"/>
    <cellStyle name="常规 8 62 2" xfId="11050"/>
    <cellStyle name="常规 13 38 4" xfId="11051"/>
    <cellStyle name="常规 13 43 4" xfId="11052"/>
    <cellStyle name="常规 8 57 3" xfId="11053"/>
    <cellStyle name="常规 13 39 2 2" xfId="11054"/>
    <cellStyle name="常规 13 44 2 2" xfId="11055"/>
    <cellStyle name="常规 15 2 3 2 3" xfId="11056"/>
    <cellStyle name="常规 20 2 3 2 3" xfId="11057"/>
    <cellStyle name="常规 13 39 2 2 2" xfId="11058"/>
    <cellStyle name="常规 13 44 2 2 2" xfId="11059"/>
    <cellStyle name="常规 13 39 3" xfId="11060"/>
    <cellStyle name="常规 13 44 3" xfId="11061"/>
    <cellStyle name="常规 8 58 2" xfId="11062"/>
    <cellStyle name="常规 13 39 4" xfId="11063"/>
    <cellStyle name="常规 13 44 4" xfId="11064"/>
    <cellStyle name="常规 8 58 3" xfId="11065"/>
    <cellStyle name="常规 13 4" xfId="11066"/>
    <cellStyle name="常规 13 4 2" xfId="11067"/>
    <cellStyle name="常规 13 4 2 2" xfId="11068"/>
    <cellStyle name="常规 67 3" xfId="11069"/>
    <cellStyle name="常规 72 3" xfId="11070"/>
    <cellStyle name="常规 7 26 2 3" xfId="11071"/>
    <cellStyle name="常规 7 31 2 3" xfId="11072"/>
    <cellStyle name="常规 13 4 2 2 2" xfId="11073"/>
    <cellStyle name="常规 7 26 2 3 2" xfId="11074"/>
    <cellStyle name="常规 7 31 2 3 2" xfId="11075"/>
    <cellStyle name="常规 13 4 2 3" xfId="11076"/>
    <cellStyle name="常规 67 4" xfId="11077"/>
    <cellStyle name="常规 72 4" xfId="11078"/>
    <cellStyle name="常规 2 2 2 2 5 2 2" xfId="11079"/>
    <cellStyle name="常规 7 26 2 4" xfId="11080"/>
    <cellStyle name="常规 7 31 2 4" xfId="11081"/>
    <cellStyle name="常规 13 4 2 3 2" xfId="11082"/>
    <cellStyle name="常规 13 4 2 4" xfId="11083"/>
    <cellStyle name="常规 13 4 2 4 2" xfId="11084"/>
    <cellStyle name="常规 13 4 2 5" xfId="11085"/>
    <cellStyle name="常规 13 4 3" xfId="11086"/>
    <cellStyle name="常规 13 4 3 2" xfId="11087"/>
    <cellStyle name="常规 68 3" xfId="11088"/>
    <cellStyle name="常规 73 3" xfId="11089"/>
    <cellStyle name="常规 13 4 3 2 2" xfId="11090"/>
    <cellStyle name="常规 20 19 3" xfId="11091"/>
    <cellStyle name="常规 20 24 3" xfId="11092"/>
    <cellStyle name="常规 13 4 3 3" xfId="11093"/>
    <cellStyle name="常规 68 4" xfId="11094"/>
    <cellStyle name="常规 73 4" xfId="11095"/>
    <cellStyle name="常规 13 4 4" xfId="11096"/>
    <cellStyle name="强调文字颜色 1 3 5 4 2" xfId="11097"/>
    <cellStyle name="常规 13 4 4 2" xfId="11098"/>
    <cellStyle name="常规 69 3" xfId="11099"/>
    <cellStyle name="常规 74 3" xfId="11100"/>
    <cellStyle name="常规 13 4 5" xfId="11101"/>
    <cellStyle name="常规 13 4 5 2" xfId="11102"/>
    <cellStyle name="常规 13 4 6" xfId="11103"/>
    <cellStyle name="常规 13 4 7" xfId="11104"/>
    <cellStyle name="常规 13 45" xfId="11105"/>
    <cellStyle name="常规 13 50" xfId="11106"/>
    <cellStyle name="常规 4 8 5" xfId="11107"/>
    <cellStyle name="常规 13 45 2" xfId="11108"/>
    <cellStyle name="常规 13 50 2" xfId="11109"/>
    <cellStyle name="常规 13 45 2 2" xfId="11110"/>
    <cellStyle name="常规 13 50 2 2" xfId="11111"/>
    <cellStyle name="常规 13 45 2 2 2" xfId="11112"/>
    <cellStyle name="常规 13 50 2 2 2" xfId="11113"/>
    <cellStyle name="强调文字颜色 1 5" xfId="11114"/>
    <cellStyle name="常规 13 45 3" xfId="11115"/>
    <cellStyle name="常规 13 50 3" xfId="11116"/>
    <cellStyle name="常规 8 59 2" xfId="11117"/>
    <cellStyle name="常规 13 45 4" xfId="11118"/>
    <cellStyle name="常规 13 50 4" xfId="11119"/>
    <cellStyle name="常规 8 59 3" xfId="11120"/>
    <cellStyle name="常规 13 46 2" xfId="11121"/>
    <cellStyle name="常规 13 51 2" xfId="11122"/>
    <cellStyle name="检查单元格 3 2 4 2 4" xfId="11123"/>
    <cellStyle name="常规 13 46 2 2" xfId="11124"/>
    <cellStyle name="常规 13 51 2 2" xfId="11125"/>
    <cellStyle name="常规 13 46 2 2 2" xfId="11126"/>
    <cellStyle name="常规 13 51 2 2 2" xfId="11127"/>
    <cellStyle name="常规 13 46 2 3" xfId="11128"/>
    <cellStyle name="常规 13 51 2 3" xfId="11129"/>
    <cellStyle name="常规 13 46 4" xfId="11130"/>
    <cellStyle name="常规 13 51 4" xfId="11131"/>
    <cellStyle name="常规 13 47" xfId="11132"/>
    <cellStyle name="常规 13 52" xfId="11133"/>
    <cellStyle name="常规 13 47 2" xfId="11134"/>
    <cellStyle name="常规 13 52 2" xfId="11135"/>
    <cellStyle name="常规 13 47 2 2" xfId="11136"/>
    <cellStyle name="常规 13 52 2 2" xfId="11137"/>
    <cellStyle name="常规 13 47 2 2 2" xfId="11138"/>
    <cellStyle name="常规 13 52 2 2 2" xfId="11139"/>
    <cellStyle name="常规 13 47 2 3" xfId="11140"/>
    <cellStyle name="常规 13 52 2 3" xfId="11141"/>
    <cellStyle name="常规 13 47 3" xfId="11142"/>
    <cellStyle name="常规 13 52 3" xfId="11143"/>
    <cellStyle name="常规 13 47 4" xfId="11144"/>
    <cellStyle name="常规 13 52 4" xfId="11145"/>
    <cellStyle name="常规 13 48" xfId="11146"/>
    <cellStyle name="常规 13 53" xfId="11147"/>
    <cellStyle name="常规 13 48 2" xfId="11148"/>
    <cellStyle name="常规 13 53 2" xfId="11149"/>
    <cellStyle name="常规 13 48 2 2" xfId="11150"/>
    <cellStyle name="常规 13 53 2 2" xfId="11151"/>
    <cellStyle name="常规 13 48 2 2 2" xfId="11152"/>
    <cellStyle name="常规 13 53 2 2 2" xfId="11153"/>
    <cellStyle name="常规 13 48 2 3" xfId="11154"/>
    <cellStyle name="常规 13 53 2 3" xfId="11155"/>
    <cellStyle name="常规 13 48 3" xfId="11156"/>
    <cellStyle name="常规 13 53 3" xfId="11157"/>
    <cellStyle name="输入 2 2 2 5 2 2" xfId="11158"/>
    <cellStyle name="常规 13 48 3 2" xfId="11159"/>
    <cellStyle name="常规 13 53 3 2" xfId="11160"/>
    <cellStyle name="常规 15 2 5" xfId="11161"/>
    <cellStyle name="常规 20 2 5" xfId="11162"/>
    <cellStyle name="常规 21 28" xfId="11163"/>
    <cellStyle name="常规 21 33" xfId="11164"/>
    <cellStyle name="常规 13 48 3 2 2" xfId="11165"/>
    <cellStyle name="常规 13 53 3 2 2" xfId="11166"/>
    <cellStyle name="常规 15 2 5 2" xfId="11167"/>
    <cellStyle name="常规 20 2 5 2" xfId="11168"/>
    <cellStyle name="常规 21 28 2" xfId="11169"/>
    <cellStyle name="常规 21 33 2" xfId="11170"/>
    <cellStyle name="常规 13 48 3 3" xfId="11171"/>
    <cellStyle name="常规 13 53 3 3" xfId="11172"/>
    <cellStyle name="常规 15 2 6" xfId="11173"/>
    <cellStyle name="常规 20 2 6" xfId="11174"/>
    <cellStyle name="常规 21 29" xfId="11175"/>
    <cellStyle name="常规 21 34" xfId="11176"/>
    <cellStyle name="注释 2 18 3 2" xfId="11177"/>
    <cellStyle name="注释 2 23 3 2" xfId="11178"/>
    <cellStyle name="常规 13 48 4" xfId="11179"/>
    <cellStyle name="常规 13 53 4" xfId="11180"/>
    <cellStyle name="常规 13 49" xfId="11181"/>
    <cellStyle name="常规 13 54" xfId="11182"/>
    <cellStyle name="常规 2 7 2 2 2 2 2 2" xfId="11183"/>
    <cellStyle name="常规 13 49 2" xfId="11184"/>
    <cellStyle name="常规 13 54 2" xfId="11185"/>
    <cellStyle name="常规 2 7 2 2 2 2 2 2 2" xfId="11186"/>
    <cellStyle name="常规 13 49 3" xfId="11187"/>
    <cellStyle name="常规 13 54 3" xfId="11188"/>
    <cellStyle name="输入 2 2 2 5 3 2" xfId="11189"/>
    <cellStyle name="常规 2 7 2 2 2 2 2 2 3" xfId="11190"/>
    <cellStyle name="常规 13 49 3 2" xfId="11191"/>
    <cellStyle name="常规 13 54 3 2" xfId="11192"/>
    <cellStyle name="常规 16 2 5" xfId="11193"/>
    <cellStyle name="常规 21 2 5" xfId="11194"/>
    <cellStyle name="常规 26 28" xfId="11195"/>
    <cellStyle name="常规 26 33" xfId="11196"/>
    <cellStyle name="常规 31 28" xfId="11197"/>
    <cellStyle name="常规 31 33" xfId="11198"/>
    <cellStyle name="常规 13 49 3 2 2" xfId="11199"/>
    <cellStyle name="常规 13 54 3 2 2" xfId="11200"/>
    <cellStyle name="常规 16 2 5 2" xfId="11201"/>
    <cellStyle name="常规 21 2 5 2" xfId="11202"/>
    <cellStyle name="常规 26 28 2" xfId="11203"/>
    <cellStyle name="常规 26 33 2" xfId="11204"/>
    <cellStyle name="常规 31 28 2" xfId="11205"/>
    <cellStyle name="常规 31 33 2" xfId="11206"/>
    <cellStyle name="常规 13 49 4" xfId="11207"/>
    <cellStyle name="常规 13 54 4" xfId="11208"/>
    <cellStyle name="常规 13 5" xfId="11209"/>
    <cellStyle name="常规 13 5 2" xfId="11210"/>
    <cellStyle name="常规 13 5 2 2 2" xfId="11211"/>
    <cellStyle name="常规 7 27 2 3 2" xfId="11212"/>
    <cellStyle name="常规 7 32 2 3 2" xfId="11213"/>
    <cellStyle name="常规 14 37" xfId="11214"/>
    <cellStyle name="常规 14 42" xfId="11215"/>
    <cellStyle name="常规 13 5 3 2 2" xfId="11216"/>
    <cellStyle name="常规 25 19 3" xfId="11217"/>
    <cellStyle name="常规 25 24 3" xfId="11218"/>
    <cellStyle name="常规 30 19 3" xfId="11219"/>
    <cellStyle name="常规 30 24 3" xfId="11220"/>
    <cellStyle name="常规 24 37" xfId="11221"/>
    <cellStyle name="常规 24 42" xfId="11222"/>
    <cellStyle name="强调文字颜色 6 3 2 5 3" xfId="11223"/>
    <cellStyle name="常规 13 5 3 3" xfId="11224"/>
    <cellStyle name="常规 159" xfId="11225"/>
    <cellStyle name="常规 164" xfId="11226"/>
    <cellStyle name="常规 209" xfId="11227"/>
    <cellStyle name="常规 214" xfId="11228"/>
    <cellStyle name="常规 13 5 4" xfId="11229"/>
    <cellStyle name="常规 13 5 4 2" xfId="11230"/>
    <cellStyle name="常规 258" xfId="11231"/>
    <cellStyle name="常规 263" xfId="11232"/>
    <cellStyle name="常规 308" xfId="11233"/>
    <cellStyle name="常规 313" xfId="11234"/>
    <cellStyle name="常规 13 5 5" xfId="11235"/>
    <cellStyle name="常规 13 5 6" xfId="11236"/>
    <cellStyle name="常规 7 19 2 2 35 2 2 2" xfId="11237"/>
    <cellStyle name="常规 7 19 2 2 40 2 2 2" xfId="11238"/>
    <cellStyle name="常规 13 5 7" xfId="11239"/>
    <cellStyle name="常规 13 55 2" xfId="11240"/>
    <cellStyle name="常规 13 60 2" xfId="11241"/>
    <cellStyle name="注释 2 2 2 4 4 2 2" xfId="11242"/>
    <cellStyle name="常规 2 7 2 2 2 2 2 3 2" xfId="11243"/>
    <cellStyle name="常规 13 55 2 2" xfId="11244"/>
    <cellStyle name="常规 13 55 2 2 2" xfId="11245"/>
    <cellStyle name="常规 13 55 2 3" xfId="11246"/>
    <cellStyle name="常规 13 55 3" xfId="11247"/>
    <cellStyle name="常规 13 55 3 2" xfId="11248"/>
    <cellStyle name="常规 17 2 5" xfId="11249"/>
    <cellStyle name="常规 22 2 5" xfId="11250"/>
    <cellStyle name="常规 13 55 3 3" xfId="11251"/>
    <cellStyle name="常规 19 2 2 2" xfId="11252"/>
    <cellStyle name="常规 24 2 2 2" xfId="11253"/>
    <cellStyle name="常规 17 2 6" xfId="11254"/>
    <cellStyle name="常规 22 2 6" xfId="11255"/>
    <cellStyle name="常规 13 55 4" xfId="11256"/>
    <cellStyle name="常规 13 56" xfId="11257"/>
    <cellStyle name="常规 13 61" xfId="11258"/>
    <cellStyle name="注释 2 2 2 4 4 3" xfId="11259"/>
    <cellStyle name="常规 2 7 2 2 2 2 2 4" xfId="11260"/>
    <cellStyle name="常规 13 56 2" xfId="11261"/>
    <cellStyle name="常规 13 61 2" xfId="11262"/>
    <cellStyle name="常规 13 56 2 2" xfId="11263"/>
    <cellStyle name="常规 13 61 2 2" xfId="11264"/>
    <cellStyle name="常规 13 56 2 3" xfId="11265"/>
    <cellStyle name="常规 13 56 3" xfId="11266"/>
    <cellStyle name="常规 13 61 3" xfId="11267"/>
    <cellStyle name="常规 13 56 3 2" xfId="11268"/>
    <cellStyle name="常规 18 2 5" xfId="11269"/>
    <cellStyle name="常规 23 2 5" xfId="11270"/>
    <cellStyle name="常规 13 56 3 3" xfId="11271"/>
    <cellStyle name="常规 19 3 2 2" xfId="11272"/>
    <cellStyle name="常规 24 3 2 2" xfId="11273"/>
    <cellStyle name="常规 18 2 6" xfId="11274"/>
    <cellStyle name="常规 23 2 6" xfId="11275"/>
    <cellStyle name="常规 13 57 2" xfId="11276"/>
    <cellStyle name="常规 13 62 2" xfId="11277"/>
    <cellStyle name="常规 13 57 2 2" xfId="11278"/>
    <cellStyle name="常规 13 57 2 2 2" xfId="11279"/>
    <cellStyle name="常规 13 57 3" xfId="11280"/>
    <cellStyle name="常规 13 57 3 2" xfId="11281"/>
    <cellStyle name="常规 19 2 5" xfId="11282"/>
    <cellStyle name="常规 24 2 5" xfId="11283"/>
    <cellStyle name="常规 13 57 3 2 2" xfId="11284"/>
    <cellStyle name="常规 19 2 5 2" xfId="11285"/>
    <cellStyle name="常规 24 2 5 2" xfId="11286"/>
    <cellStyle name="常规 13 57 4" xfId="11287"/>
    <cellStyle name="常规 13 58" xfId="11288"/>
    <cellStyle name="常规 13 63" xfId="11289"/>
    <cellStyle name="好 2 2 2 2" xfId="11290"/>
    <cellStyle name="常规 13 58 2" xfId="11291"/>
    <cellStyle name="常规 13 63 2" xfId="11292"/>
    <cellStyle name="好 2 2 2 2 2" xfId="11293"/>
    <cellStyle name="常规 13 58 2 2" xfId="11294"/>
    <cellStyle name="好 2 2 2 2 2 2" xfId="11295"/>
    <cellStyle name="常规 13 58 2 2 2" xfId="11296"/>
    <cellStyle name="好 2 2 2 2 2 2 2" xfId="11297"/>
    <cellStyle name="常规 13 58 3" xfId="11298"/>
    <cellStyle name="好 2 2 2 2 3" xfId="11299"/>
    <cellStyle name="常规 13 58 3 2" xfId="11300"/>
    <cellStyle name="常规 25 2 5" xfId="11301"/>
    <cellStyle name="常规 30 2 5" xfId="11302"/>
    <cellStyle name="好 2 2 2 2 3 2" xfId="11303"/>
    <cellStyle name="常规 13 58 3 2 2" xfId="11304"/>
    <cellStyle name="常规 25 2 5 2" xfId="11305"/>
    <cellStyle name="常规 30 2 5 2" xfId="11306"/>
    <cellStyle name="常规 13 58 4" xfId="11307"/>
    <cellStyle name="好 2 2 2 2 4" xfId="11308"/>
    <cellStyle name="常规 13 59" xfId="11309"/>
    <cellStyle name="常规 13 64" xfId="11310"/>
    <cellStyle name="好 2 2 2 3" xfId="11311"/>
    <cellStyle name="常规 13 59 2" xfId="11312"/>
    <cellStyle name="好 2 2 2 3 2" xfId="11313"/>
    <cellStyle name="常规 13 59 2 2" xfId="11314"/>
    <cellStyle name="好 2 2 2 3 2 2" xfId="11315"/>
    <cellStyle name="常规 13 59 3" xfId="11316"/>
    <cellStyle name="好 2 2 2 3 3" xfId="11317"/>
    <cellStyle name="常规 13 6 2" xfId="11318"/>
    <cellStyle name="常规 13 6 2 2" xfId="11319"/>
    <cellStyle name="常规 7 28 2 3" xfId="11320"/>
    <cellStyle name="常规 7 33 2 3" xfId="11321"/>
    <cellStyle name="常规 13 6 2 2 2" xfId="11322"/>
    <cellStyle name="常规 7 28 2 3 2" xfId="11323"/>
    <cellStyle name="常规 7 33 2 3 2" xfId="11324"/>
    <cellStyle name="常规 13 6 2 3" xfId="11325"/>
    <cellStyle name="常规 7 28 2 4" xfId="11326"/>
    <cellStyle name="常规 7 33 2 4" xfId="11327"/>
    <cellStyle name="常规 13 6 3 2" xfId="11328"/>
    <cellStyle name="常规 13 6 3 3" xfId="11329"/>
    <cellStyle name="常规 13 6 4 2" xfId="11330"/>
    <cellStyle name="常规 13 6 5" xfId="11331"/>
    <cellStyle name="常规 13 6 5 2" xfId="11332"/>
    <cellStyle name="常规 13 6 7" xfId="11333"/>
    <cellStyle name="常规 13 65" xfId="11334"/>
    <cellStyle name="好 2 2 2 4" xfId="11335"/>
    <cellStyle name="常规 13 7 2 2" xfId="11336"/>
    <cellStyle name="常规 7 2 2 36 2 3 2" xfId="11337"/>
    <cellStyle name="常规 7 2 2 41 2 3 2" xfId="11338"/>
    <cellStyle name="常规 7 29 2 3" xfId="11339"/>
    <cellStyle name="常规 7 34 2 3" xfId="11340"/>
    <cellStyle name="常规 13 7 2 2 2" xfId="11341"/>
    <cellStyle name="常规 7 29 2 3 2" xfId="11342"/>
    <cellStyle name="常规 7 34 2 3 2" xfId="11343"/>
    <cellStyle name="常规 2 2 9" xfId="11344"/>
    <cellStyle name="常规 13 7 2 3" xfId="11345"/>
    <cellStyle name="常规 7 29 2 4" xfId="11346"/>
    <cellStyle name="常规 7 34 2 4" xfId="11347"/>
    <cellStyle name="常规 13 7 3 2" xfId="11348"/>
    <cellStyle name="常规 13 7 3 2 2" xfId="11349"/>
    <cellStyle name="常规 13 7 3 3" xfId="11350"/>
    <cellStyle name="常规 13 7 4" xfId="11351"/>
    <cellStyle name="常规 13 8 2" xfId="11352"/>
    <cellStyle name="常规 13 8 2 2" xfId="11353"/>
    <cellStyle name="常规 7 35 2 3" xfId="11354"/>
    <cellStyle name="常规 7 40 2 3" xfId="11355"/>
    <cellStyle name="常规 13 8 2 2 2" xfId="11356"/>
    <cellStyle name="注释 2 14 2 3" xfId="11357"/>
    <cellStyle name="常规 7 35 2 3 2" xfId="11358"/>
    <cellStyle name="常规 7 40 2 3 2" xfId="11359"/>
    <cellStyle name="常规 13 8 2 3" xfId="11360"/>
    <cellStyle name="常规 7 35 2 4" xfId="11361"/>
    <cellStyle name="常规 7 40 2 4" xfId="11362"/>
    <cellStyle name="常规 13 8 3" xfId="11363"/>
    <cellStyle name="常规 13 8 3 2" xfId="11364"/>
    <cellStyle name="常规 13 8 3 2 2" xfId="11365"/>
    <cellStyle name="注释 2 15 2 3" xfId="11366"/>
    <cellStyle name="注释 2 20 2 3" xfId="11367"/>
    <cellStyle name="常规 13 8 3 3" xfId="11368"/>
    <cellStyle name="常规 13 8 4" xfId="11369"/>
    <cellStyle name="常规 13 9" xfId="11370"/>
    <cellStyle name="常规 13 9 2" xfId="11371"/>
    <cellStyle name="常规 13 9 2 2" xfId="11372"/>
    <cellStyle name="常规 7 36 2 3" xfId="11373"/>
    <cellStyle name="常规 7 41 2 3" xfId="11374"/>
    <cellStyle name="常规 13 9 2 2 2" xfId="11375"/>
    <cellStyle name="注释 2 59 2 3" xfId="11376"/>
    <cellStyle name="注释 2 64 2 3" xfId="11377"/>
    <cellStyle name="常规 7 36 2 3 2" xfId="11378"/>
    <cellStyle name="常规 7 41 2 3 2" xfId="11379"/>
    <cellStyle name="常规 13 9 2 3" xfId="11380"/>
    <cellStyle name="常规 7 36 2 4" xfId="11381"/>
    <cellStyle name="常规 7 41 2 4" xfId="11382"/>
    <cellStyle name="常规 13 9 3" xfId="11383"/>
    <cellStyle name="常规 13 9 3 2" xfId="11384"/>
    <cellStyle name="常规 13 9 3 2 2" xfId="11385"/>
    <cellStyle name="注释 2 65 2 3" xfId="11386"/>
    <cellStyle name="注释 2 70 2 3" xfId="11387"/>
    <cellStyle name="常规 13 9 3 3" xfId="11388"/>
    <cellStyle name="常规 13 9 4" xfId="11389"/>
    <cellStyle name="常规 138" xfId="11390"/>
    <cellStyle name="常规 143" xfId="11391"/>
    <cellStyle name="常规 5 3" xfId="11392"/>
    <cellStyle name="常规 14" xfId="11393"/>
    <cellStyle name="常规 4 2 3 4 2 2" xfId="11394"/>
    <cellStyle name="常规 3 2 2 4 2 4" xfId="11395"/>
    <cellStyle name="好 4 4" xfId="11396"/>
    <cellStyle name="常规 7 6 2 2" xfId="11397"/>
    <cellStyle name="常规 14 10" xfId="11398"/>
    <cellStyle name="常规 26 2 2 6" xfId="11399"/>
    <cellStyle name="常规 31 2 2 6" xfId="11400"/>
    <cellStyle name="常规 14 10 2" xfId="11401"/>
    <cellStyle name="常规 26 2 2 6 2" xfId="11402"/>
    <cellStyle name="常规 31 2 2 6 2" xfId="11403"/>
    <cellStyle name="常规 14 10 2 2" xfId="11404"/>
    <cellStyle name="常规 5 2 2 2 3" xfId="11405"/>
    <cellStyle name="注释 3 9 2 2" xfId="11406"/>
    <cellStyle name="常规 14 36 4" xfId="11407"/>
    <cellStyle name="常规 14 41 4" xfId="11408"/>
    <cellStyle name="常规 9 55 3" xfId="11409"/>
    <cellStyle name="常规 14 10 2 2 2" xfId="11410"/>
    <cellStyle name="常规 5 2 2 2 3 2" xfId="11411"/>
    <cellStyle name="注释 3 9 2 2 2" xfId="11412"/>
    <cellStyle name="常规 14 10 3" xfId="11413"/>
    <cellStyle name="注释 3 9 3" xfId="11414"/>
    <cellStyle name="常规 9 19 2" xfId="11415"/>
    <cellStyle name="常规 9 24 2" xfId="11416"/>
    <cellStyle name="常规 14 5 3 2 2" xfId="11417"/>
    <cellStyle name="常规 14 10 3 2" xfId="11418"/>
    <cellStyle name="常规 5 2 2 3 3" xfId="11419"/>
    <cellStyle name="注释 3 9 3 2" xfId="11420"/>
    <cellStyle name="常规 9 19 2 2" xfId="11421"/>
    <cellStyle name="常规 9 24 2 2" xfId="11422"/>
    <cellStyle name="常规 14 37 4" xfId="11423"/>
    <cellStyle name="常规 14 42 4" xfId="11424"/>
    <cellStyle name="常规 9 56 3" xfId="11425"/>
    <cellStyle name="常规 14 10 3 2 2" xfId="11426"/>
    <cellStyle name="常规 14 10 3 3" xfId="11427"/>
    <cellStyle name="常规 28 2 2 2" xfId="11428"/>
    <cellStyle name="常规 33 2 2 2" xfId="11429"/>
    <cellStyle name="汇总 3 9 2" xfId="11430"/>
    <cellStyle name="常规 14 10 4" xfId="11431"/>
    <cellStyle name="注释 3 9 4" xfId="11432"/>
    <cellStyle name="常规 9 19 3" xfId="11433"/>
    <cellStyle name="常规 9 24 3" xfId="11434"/>
    <cellStyle name="常规 14 11" xfId="11435"/>
    <cellStyle name="常规 26 2 2 7" xfId="11436"/>
    <cellStyle name="常规 31 2 2 7" xfId="11437"/>
    <cellStyle name="常规 14 11 2" xfId="11438"/>
    <cellStyle name="常规 14 11 2 2" xfId="11439"/>
    <cellStyle name="常规 5 2 3 2 3" xfId="11440"/>
    <cellStyle name="常规 14 11 2 2 2" xfId="11441"/>
    <cellStyle name="常规 7 2 2 2 28 2 4" xfId="11442"/>
    <cellStyle name="常规 7 2 2 2 33 2 4" xfId="11443"/>
    <cellStyle name="常规 14 11 3" xfId="11444"/>
    <cellStyle name="常规 36 5 2 2" xfId="11445"/>
    <cellStyle name="常规 41 5 2 2" xfId="11446"/>
    <cellStyle name="常规 9 25 2" xfId="11447"/>
    <cellStyle name="常规 9 30 2" xfId="11448"/>
    <cellStyle name="常规 14 11 3 2" xfId="11449"/>
    <cellStyle name="常规 9 25 2 2" xfId="11450"/>
    <cellStyle name="常规 9 30 2 2" xfId="11451"/>
    <cellStyle name="常规 14 11 3 2 2" xfId="11452"/>
    <cellStyle name="常规 7 2 2 2 29 2 4" xfId="11453"/>
    <cellStyle name="常规 7 2 2 2 34 2 4" xfId="11454"/>
    <cellStyle name="常规 14 11 3 3" xfId="11455"/>
    <cellStyle name="常规 28 3 2 2" xfId="11456"/>
    <cellStyle name="常规 33 3 2 2" xfId="11457"/>
    <cellStyle name="常规 14 11 4" xfId="11458"/>
    <cellStyle name="常规 9 25 3" xfId="11459"/>
    <cellStyle name="常规 9 30 3" xfId="11460"/>
    <cellStyle name="常规 14 12 2 2 2" xfId="11461"/>
    <cellStyle name="输出 2 2 4 2 3" xfId="11462"/>
    <cellStyle name="常规 14 12 3" xfId="11463"/>
    <cellStyle name="常规 36 5 3 2" xfId="11464"/>
    <cellStyle name="常规 9 26 2" xfId="11465"/>
    <cellStyle name="常规 9 31 2" xfId="11466"/>
    <cellStyle name="常规 14 12 3 2" xfId="11467"/>
    <cellStyle name="常规 9 26 2 2" xfId="11468"/>
    <cellStyle name="常规 9 31 2 2" xfId="11469"/>
    <cellStyle name="常规 14 12 3 2 2" xfId="11470"/>
    <cellStyle name="输出 2 2 5 2 3" xfId="11471"/>
    <cellStyle name="常规 14 12 3 3" xfId="11472"/>
    <cellStyle name="常规 28 4 2 2" xfId="11473"/>
    <cellStyle name="常规 33 4 2 2" xfId="11474"/>
    <cellStyle name="常规 14 2 2 3 2" xfId="11475"/>
    <cellStyle name="常规 14 12 4" xfId="11476"/>
    <cellStyle name="常规 9 26 3" xfId="11477"/>
    <cellStyle name="常规 9 31 3" xfId="11478"/>
    <cellStyle name="常规 14 13 2 2" xfId="11479"/>
    <cellStyle name="常规 14 13 2 2 2" xfId="11480"/>
    <cellStyle name="常规 2 2 2 2 3" xfId="11481"/>
    <cellStyle name="输出 2 3 4 2 3" xfId="11482"/>
    <cellStyle name="常规 14 13 3" xfId="11483"/>
    <cellStyle name="常规 36 5 4 2" xfId="11484"/>
    <cellStyle name="常规 9 27 2" xfId="11485"/>
    <cellStyle name="常规 9 32 2" xfId="11486"/>
    <cellStyle name="常规 14 13 3 2" xfId="11487"/>
    <cellStyle name="常规 9 27 2 2" xfId="11488"/>
    <cellStyle name="常规 9 32 2 2" xfId="11489"/>
    <cellStyle name="常规 14 13 3 2 2" xfId="11490"/>
    <cellStyle name="常规 2 2 3 2 3" xfId="11491"/>
    <cellStyle name="常规 14 13 3 3" xfId="11492"/>
    <cellStyle name="常规 28 5 2 2" xfId="11493"/>
    <cellStyle name="常规 33 5 2 2" xfId="11494"/>
    <cellStyle name="常规 14 2 3 3 2" xfId="11495"/>
    <cellStyle name="常规 14 13 4" xfId="11496"/>
    <cellStyle name="常规 9 27 3" xfId="11497"/>
    <cellStyle name="常规 9 32 3" xfId="11498"/>
    <cellStyle name="常规 14 14" xfId="11499"/>
    <cellStyle name="好 2 2 6 3" xfId="11500"/>
    <cellStyle name="常规 14 14 2" xfId="11501"/>
    <cellStyle name="好 2 2 6 3 2" xfId="11502"/>
    <cellStyle name="常规 14 14 2 2" xfId="11503"/>
    <cellStyle name="常规 14 14 2 2 2" xfId="11504"/>
    <cellStyle name="常规 2 3 2 2 3" xfId="11505"/>
    <cellStyle name="常规 7 2 4 19 5" xfId="11506"/>
    <cellStyle name="常规 7 2 4 24 5" xfId="11507"/>
    <cellStyle name="常规 14 14 3" xfId="11508"/>
    <cellStyle name="常规 9 28 2" xfId="11509"/>
    <cellStyle name="常规 9 33 2" xfId="11510"/>
    <cellStyle name="常规 14 14 3 2" xfId="11511"/>
    <cellStyle name="常规 9 28 2 2" xfId="11512"/>
    <cellStyle name="常规 9 33 2 2" xfId="11513"/>
    <cellStyle name="常规 14 14 3 2 2" xfId="11514"/>
    <cellStyle name="常规 2 3 3 2 3" xfId="11515"/>
    <cellStyle name="常规 14 14 3 3" xfId="11516"/>
    <cellStyle name="常规 28 6 2 2" xfId="11517"/>
    <cellStyle name="常规 33 6 2 2" xfId="11518"/>
    <cellStyle name="常规 14 14 4" xfId="11519"/>
    <cellStyle name="常规 9 28 3" xfId="11520"/>
    <cellStyle name="常规 9 33 3" xfId="11521"/>
    <cellStyle name="常规 14 15" xfId="11522"/>
    <cellStyle name="常规 14 20" xfId="11523"/>
    <cellStyle name="好 2 2 6 4" xfId="11524"/>
    <cellStyle name="常规 14 15 2" xfId="11525"/>
    <cellStyle name="常规 14 20 2" xfId="11526"/>
    <cellStyle name="常规 14 15 2 2" xfId="11527"/>
    <cellStyle name="常规 14 20 2 2" xfId="11528"/>
    <cellStyle name="常规 7 20 25 3" xfId="11529"/>
    <cellStyle name="常规 7 20 30 3" xfId="11530"/>
    <cellStyle name="常规 2 4 2 2 3" xfId="11531"/>
    <cellStyle name="常规 14 15 2 2 2" xfId="11532"/>
    <cellStyle name="常规 14 20 2 2 2" xfId="11533"/>
    <cellStyle name="常规 7 20 25 3 2" xfId="11534"/>
    <cellStyle name="常规 7 20 30 3 2" xfId="11535"/>
    <cellStyle name="常规 14 15 3" xfId="11536"/>
    <cellStyle name="常规 14 20 3" xfId="11537"/>
    <cellStyle name="常规 9 29 2" xfId="11538"/>
    <cellStyle name="常规 9 34 2" xfId="11539"/>
    <cellStyle name="常规 14 15 3 2" xfId="11540"/>
    <cellStyle name="常规 14 20 3 2" xfId="11541"/>
    <cellStyle name="常规 7 20 26 3" xfId="11542"/>
    <cellStyle name="常规 7 20 31 3" xfId="11543"/>
    <cellStyle name="常规 9 29 2 2" xfId="11544"/>
    <cellStyle name="常规 9 34 2 2" xfId="11545"/>
    <cellStyle name="常规 2 4 3 2 3" xfId="11546"/>
    <cellStyle name="常规 14 15 3 2 2" xfId="11547"/>
    <cellStyle name="常规 14 20 3 2 2" xfId="11548"/>
    <cellStyle name="常规 7 20 26 3 2" xfId="11549"/>
    <cellStyle name="常规 7 20 31 3 2" xfId="11550"/>
    <cellStyle name="常规 33 7 2 2" xfId="11551"/>
    <cellStyle name="常规 14 15 3 3" xfId="11552"/>
    <cellStyle name="常规 14 20 3 3" xfId="11553"/>
    <cellStyle name="常规 7 20 26 4" xfId="11554"/>
    <cellStyle name="常规 7 20 31 4" xfId="11555"/>
    <cellStyle name="常规 7 2 2 56 2 3 2" xfId="11556"/>
    <cellStyle name="常规 14 15 4" xfId="11557"/>
    <cellStyle name="常规 14 20 4" xfId="11558"/>
    <cellStyle name="常规 9 29 3" xfId="11559"/>
    <cellStyle name="常规 9 34 3" xfId="11560"/>
    <cellStyle name="常规 14 16" xfId="11561"/>
    <cellStyle name="常规 14 21" xfId="11562"/>
    <cellStyle name="常规 14 16 2" xfId="11563"/>
    <cellStyle name="常规 14 21 2" xfId="11564"/>
    <cellStyle name="强调文字颜色 2 3 2 2 3 2 3" xfId="11565"/>
    <cellStyle name="常规 14 16 2 2" xfId="11566"/>
    <cellStyle name="常规 14 21 2 2" xfId="11567"/>
    <cellStyle name="强调文字颜色 2 3 2 2 3 2 3 2" xfId="11568"/>
    <cellStyle name="常规 14 16 2 2 2" xfId="11569"/>
    <cellStyle name="常规 14 21 2 2 2" xfId="11570"/>
    <cellStyle name="常规 2 5 2 2 3" xfId="11571"/>
    <cellStyle name="常规 14 16 3" xfId="11572"/>
    <cellStyle name="常规 14 21 3" xfId="11573"/>
    <cellStyle name="强调文字颜色 2 3 2 2 3 2 4" xfId="11574"/>
    <cellStyle name="常规 9 35 2" xfId="11575"/>
    <cellStyle name="常规 9 40 2" xfId="11576"/>
    <cellStyle name="常规 14 16 3 2" xfId="11577"/>
    <cellStyle name="常规 14 21 3 2" xfId="11578"/>
    <cellStyle name="常规 8 2 2 2 12" xfId="11579"/>
    <cellStyle name="常规 9 35 2 2" xfId="11580"/>
    <cellStyle name="常规 9 40 2 2" xfId="11581"/>
    <cellStyle name="常规 14 16 3 2 2" xfId="11582"/>
    <cellStyle name="常规 14 21 3 2 2" xfId="11583"/>
    <cellStyle name="常规 8 2 2 2 12 2" xfId="11584"/>
    <cellStyle name="常规 14 16 3 3" xfId="11585"/>
    <cellStyle name="常规 14 21 3 3" xfId="11586"/>
    <cellStyle name="常规 33 8 2 2" xfId="11587"/>
    <cellStyle name="常规 8 2 2 2 13" xfId="11588"/>
    <cellStyle name="常规 14 16 4" xfId="11589"/>
    <cellStyle name="常规 14 21 4" xfId="11590"/>
    <cellStyle name="常规 9 35 3" xfId="11591"/>
    <cellStyle name="常规 9 40 3" xfId="11592"/>
    <cellStyle name="常规 14 17" xfId="11593"/>
    <cellStyle name="常规 14 22" xfId="11594"/>
    <cellStyle name="常规 35 29 2" xfId="11595"/>
    <cellStyle name="常规 35 34 2" xfId="11596"/>
    <cellStyle name="常规 14 17 2" xfId="11597"/>
    <cellStyle name="常规 14 22 2" xfId="11598"/>
    <cellStyle name="常规 35 29 2 2" xfId="11599"/>
    <cellStyle name="常规 35 34 2 2" xfId="11600"/>
    <cellStyle name="常规 14 17 2 2" xfId="11601"/>
    <cellStyle name="常规 14 22 2 2" xfId="11602"/>
    <cellStyle name="常规 14 17 2 2 2" xfId="11603"/>
    <cellStyle name="常规 14 22 2 2 2" xfId="11604"/>
    <cellStyle name="常规 2 6 2 2 3" xfId="11605"/>
    <cellStyle name="常规 14 17 3" xfId="11606"/>
    <cellStyle name="常规 14 22 3" xfId="11607"/>
    <cellStyle name="常规 9 36 2" xfId="11608"/>
    <cellStyle name="常规 9 41 2" xfId="11609"/>
    <cellStyle name="常规 14 17 3 2" xfId="11610"/>
    <cellStyle name="常规 14 22 3 2" xfId="11611"/>
    <cellStyle name="常规 9 36 2 2" xfId="11612"/>
    <cellStyle name="常规 9 41 2 2" xfId="11613"/>
    <cellStyle name="常规 14 17 3 2 2" xfId="11614"/>
    <cellStyle name="常规 14 22 3 2 2" xfId="11615"/>
    <cellStyle name="常规 14 17 3 3" xfId="11616"/>
    <cellStyle name="常规 14 22 3 3" xfId="11617"/>
    <cellStyle name="常规 2 2 3 2 2 2 2" xfId="11618"/>
    <cellStyle name="常规 33 9 2 2" xfId="11619"/>
    <cellStyle name="常规 14 17 4" xfId="11620"/>
    <cellStyle name="常规 14 22 4" xfId="11621"/>
    <cellStyle name="常规 9 36 3" xfId="11622"/>
    <cellStyle name="常规 9 41 3" xfId="11623"/>
    <cellStyle name="常规 14 18 2 2" xfId="11624"/>
    <cellStyle name="常规 14 23 2 2" xfId="11625"/>
    <cellStyle name="常规 14 18 2 2 2" xfId="11626"/>
    <cellStyle name="常规 14 23 2 2 2" xfId="11627"/>
    <cellStyle name="常规 2 7 2 2 3" xfId="11628"/>
    <cellStyle name="警告文本 3 3 7" xfId="11629"/>
    <cellStyle name="常规 14 18 3" xfId="11630"/>
    <cellStyle name="常规 14 23 3" xfId="11631"/>
    <cellStyle name="常规 58 2 2" xfId="11632"/>
    <cellStyle name="常规 63 2 2" xfId="11633"/>
    <cellStyle name="常规 9 37 2" xfId="11634"/>
    <cellStyle name="常规 9 42 2" xfId="11635"/>
    <cellStyle name="常规 14 18 3 2" xfId="11636"/>
    <cellStyle name="常规 14 23 3 2" xfId="11637"/>
    <cellStyle name="常规 9 37 2 2" xfId="11638"/>
    <cellStyle name="常规 9 42 2 2" xfId="11639"/>
    <cellStyle name="常规 14 18 3 2 2" xfId="11640"/>
    <cellStyle name="常规 14 23 3 2 2" xfId="11641"/>
    <cellStyle name="常规 14 18 3 3" xfId="11642"/>
    <cellStyle name="常规 14 23 3 3" xfId="11643"/>
    <cellStyle name="常规 14 18 4" xfId="11644"/>
    <cellStyle name="常规 14 23 4" xfId="11645"/>
    <cellStyle name="常规 9 37 3" xfId="11646"/>
    <cellStyle name="常规 9 42 3" xfId="11647"/>
    <cellStyle name="常规 14 19 2" xfId="11648"/>
    <cellStyle name="常规 14 24 2" xfId="11649"/>
    <cellStyle name="强调文字颜色 6 2 3 3 2 4" xfId="11650"/>
    <cellStyle name="常规 14 19 2 2" xfId="11651"/>
    <cellStyle name="常规 14 24 2 2" xfId="11652"/>
    <cellStyle name="常规 14 19 2 2 2" xfId="11653"/>
    <cellStyle name="常规 14 24 2 2 2" xfId="11654"/>
    <cellStyle name="常规 2 8 2 2 3" xfId="11655"/>
    <cellStyle name="常规 4 2 3 2 6" xfId="11656"/>
    <cellStyle name="输入 2 2 2 3" xfId="11657"/>
    <cellStyle name="常规 14 19 3" xfId="11658"/>
    <cellStyle name="常规 14 24 3" xfId="11659"/>
    <cellStyle name="常规 9 38 2" xfId="11660"/>
    <cellStyle name="常规 9 43 2" xfId="11661"/>
    <cellStyle name="常规 14 19 3 2" xfId="11662"/>
    <cellStyle name="常规 14 24 3 2" xfId="11663"/>
    <cellStyle name="常规 9 38 2 2" xfId="11664"/>
    <cellStyle name="常规 9 43 2 2" xfId="11665"/>
    <cellStyle name="常规 14 19 3 3" xfId="11666"/>
    <cellStyle name="常规 14 24 3 3" xfId="11667"/>
    <cellStyle name="常规 14 19 4" xfId="11668"/>
    <cellStyle name="常规 14 24 4" xfId="11669"/>
    <cellStyle name="常规 9 38 3" xfId="11670"/>
    <cellStyle name="常规 9 43 3" xfId="11671"/>
    <cellStyle name="常规 14 2" xfId="11672"/>
    <cellStyle name="常规 14 2 2 2 2 2" xfId="11673"/>
    <cellStyle name="常规 14 2 2 2 2 2 2" xfId="11674"/>
    <cellStyle name="常规 14 2 2 2 2 3" xfId="11675"/>
    <cellStyle name="常规 14 2 2 2 3" xfId="11676"/>
    <cellStyle name="常规 14 2 2 2 3 2" xfId="11677"/>
    <cellStyle name="输入 2 2 2 2 4" xfId="11678"/>
    <cellStyle name="常规 14 2 2 2 4" xfId="11679"/>
    <cellStyle name="常规 14 2 2 2 4 2" xfId="11680"/>
    <cellStyle name="输入 2 2 2 3 4" xfId="11681"/>
    <cellStyle name="常规 14 2 2 2 5" xfId="11682"/>
    <cellStyle name="常规 14 2 2 3 2 2" xfId="11683"/>
    <cellStyle name="常规 28 4 2 2 2" xfId="11684"/>
    <cellStyle name="常规 33 4 2 2 2" xfId="11685"/>
    <cellStyle name="常规 14 2 2 3 3" xfId="11686"/>
    <cellStyle name="常规 3 57 2 2" xfId="11687"/>
    <cellStyle name="常规 3 62 2 2" xfId="11688"/>
    <cellStyle name="常规 28 4 2 3" xfId="11689"/>
    <cellStyle name="常规 33 4 2 3" xfId="11690"/>
    <cellStyle name="常规 14 2 2 4" xfId="11691"/>
    <cellStyle name="常规 7 19 24 4 2" xfId="11692"/>
    <cellStyle name="常规 28 4 3" xfId="11693"/>
    <cellStyle name="常规 33 4 3" xfId="11694"/>
    <cellStyle name="常规 14 2 2 5" xfId="11695"/>
    <cellStyle name="常规 7 19 24 4 3" xfId="11696"/>
    <cellStyle name="常规 28 4 4" xfId="11697"/>
    <cellStyle name="常规 33 4 4" xfId="11698"/>
    <cellStyle name="汇总 3 2 6 3 2" xfId="11699"/>
    <cellStyle name="常规 14 2 2 6" xfId="11700"/>
    <cellStyle name="常规 7 2 4 13 2" xfId="11701"/>
    <cellStyle name="常规 14 2 2 6 2" xfId="11702"/>
    <cellStyle name="常规 7 2 4 13 2 2" xfId="11703"/>
    <cellStyle name="常规 14 2 3 2 2 2" xfId="11704"/>
    <cellStyle name="常规 2 2 2 3 3" xfId="11705"/>
    <cellStyle name="常规 14 2 3 2 3" xfId="11706"/>
    <cellStyle name="常规 14 2 3 2 3 2" xfId="11707"/>
    <cellStyle name="解释性文本 2 2 5 2 3" xfId="11708"/>
    <cellStyle name="强调文字颜色 1 3" xfId="11709"/>
    <cellStyle name="输入 2 3 2 2 4" xfId="11710"/>
    <cellStyle name="常规 2 2 2 4 3" xfId="11711"/>
    <cellStyle name="常规 14 2 3 2 4" xfId="11712"/>
    <cellStyle name="常规 14 2 3 4" xfId="11713"/>
    <cellStyle name="常规 28 5 3" xfId="11714"/>
    <cellStyle name="常规 33 5 3" xfId="11715"/>
    <cellStyle name="常规 14 2 3 4 2" xfId="11716"/>
    <cellStyle name="常规 22 13" xfId="11717"/>
    <cellStyle name="常规 14 2 3 5" xfId="11718"/>
    <cellStyle name="常规 14 25" xfId="11719"/>
    <cellStyle name="常规 14 30" xfId="11720"/>
    <cellStyle name="常规 14 25 2" xfId="11721"/>
    <cellStyle name="常规 14 30 2" xfId="11722"/>
    <cellStyle name="常规 14 25 2 2" xfId="11723"/>
    <cellStyle name="常规 14 30 2 2" xfId="11724"/>
    <cellStyle name="常规 14 25 2 2 2" xfId="11725"/>
    <cellStyle name="常规 14 30 2 2 2" xfId="11726"/>
    <cellStyle name="常规 7 19 12 3 3" xfId="11727"/>
    <cellStyle name="输入 3 2 2 3" xfId="11728"/>
    <cellStyle name="常规 16 3 4" xfId="11729"/>
    <cellStyle name="常规 21 3 4" xfId="11730"/>
    <cellStyle name="常规 14 25 3" xfId="11731"/>
    <cellStyle name="常规 14 30 3" xfId="11732"/>
    <cellStyle name="常规 9 39 2" xfId="11733"/>
    <cellStyle name="常规 9 44 2" xfId="11734"/>
    <cellStyle name="常规 14 25 4" xfId="11735"/>
    <cellStyle name="常规 14 30 4" xfId="11736"/>
    <cellStyle name="常规 9 39 3" xfId="11737"/>
    <cellStyle name="常规 9 44 3" xfId="11738"/>
    <cellStyle name="常规 14 26 2 2 2" xfId="11739"/>
    <cellStyle name="常规 14 31 2 2 2" xfId="11740"/>
    <cellStyle name="常规 20 58" xfId="11741"/>
    <cellStyle name="常规 20 63" xfId="11742"/>
    <cellStyle name="警告文本 2 6" xfId="11743"/>
    <cellStyle name="常规 14 26 3" xfId="11744"/>
    <cellStyle name="常规 14 31 3" xfId="11745"/>
    <cellStyle name="常规 9 45 2" xfId="11746"/>
    <cellStyle name="常规 9 50 2" xfId="11747"/>
    <cellStyle name="常规 14 26 3 2" xfId="11748"/>
    <cellStyle name="常规 14 31 3 2" xfId="11749"/>
    <cellStyle name="常规 9 45 2 2" xfId="11750"/>
    <cellStyle name="常规 9 50 2 2" xfId="11751"/>
    <cellStyle name="常规 14 26 3 2 2" xfId="11752"/>
    <cellStyle name="常规 14 31 3 2 2" xfId="11753"/>
    <cellStyle name="常规 14 26 3 3" xfId="11754"/>
    <cellStyle name="常规 14 31 3 3" xfId="11755"/>
    <cellStyle name="常规 14 27 2 2" xfId="11756"/>
    <cellStyle name="常规 14 32 2 2" xfId="11757"/>
    <cellStyle name="常规 14 27 2 2 2" xfId="11758"/>
    <cellStyle name="常规 14 32 2 2 2" xfId="11759"/>
    <cellStyle name="常规 14 27 3" xfId="11760"/>
    <cellStyle name="常规 14 32 3" xfId="11761"/>
    <cellStyle name="常规 9 46 2" xfId="11762"/>
    <cellStyle name="常规 9 51 2" xfId="11763"/>
    <cellStyle name="常规 14 27 3 2" xfId="11764"/>
    <cellStyle name="常规 14 32 3 2" xfId="11765"/>
    <cellStyle name="常规 9 46 2 2" xfId="11766"/>
    <cellStyle name="常规 9 51 2 2" xfId="11767"/>
    <cellStyle name="常规 14 27 3 2 2" xfId="11768"/>
    <cellStyle name="常规 14 32 3 2 2" xfId="11769"/>
    <cellStyle name="常规 14 39" xfId="11770"/>
    <cellStyle name="常规 14 44" xfId="11771"/>
    <cellStyle name="常规 14 27 3 3" xfId="11772"/>
    <cellStyle name="常规 14 32 3 3" xfId="11773"/>
    <cellStyle name="常规 14 27 4" xfId="11774"/>
    <cellStyle name="常规 14 32 4" xfId="11775"/>
    <cellStyle name="常规 9 46 3" xfId="11776"/>
    <cellStyle name="常规 9 51 3" xfId="11777"/>
    <cellStyle name="常规 14 28 2 2" xfId="11778"/>
    <cellStyle name="常规 14 33 2 2" xfId="11779"/>
    <cellStyle name="常规 4 12" xfId="11780"/>
    <cellStyle name="常规 14 28 2 2 2" xfId="11781"/>
    <cellStyle name="常规 14 33 2 2 2" xfId="11782"/>
    <cellStyle name="常规 4 12 2" xfId="11783"/>
    <cellStyle name="常规 14 28 3" xfId="11784"/>
    <cellStyle name="常规 14 33 3" xfId="11785"/>
    <cellStyle name="常规 9 47 2" xfId="11786"/>
    <cellStyle name="常规 9 52 2" xfId="11787"/>
    <cellStyle name="常规 14 28 3 2" xfId="11788"/>
    <cellStyle name="常规 14 33 3 2" xfId="11789"/>
    <cellStyle name="常规 9 47 2 2" xfId="11790"/>
    <cellStyle name="常规 9 52 2 2" xfId="11791"/>
    <cellStyle name="常规 14 28 3 2 2" xfId="11792"/>
    <cellStyle name="常规 14 33 3 2 2" xfId="11793"/>
    <cellStyle name="常规 14 28 3 3" xfId="11794"/>
    <cellStyle name="常规 14 33 3 3" xfId="11795"/>
    <cellStyle name="常规 14 29 2" xfId="11796"/>
    <cellStyle name="常规 14 34 2" xfId="11797"/>
    <cellStyle name="常规 14 29 2 2" xfId="11798"/>
    <cellStyle name="常规 14 34 2 2" xfId="11799"/>
    <cellStyle name="常规 9 12" xfId="11800"/>
    <cellStyle name="常规 14 29 2 2 2" xfId="11801"/>
    <cellStyle name="常规 14 34 2 2 2" xfId="11802"/>
    <cellStyle name="常规 9 12 2" xfId="11803"/>
    <cellStyle name="注释 3 2 3" xfId="11804"/>
    <cellStyle name="常规 14 29 3" xfId="11805"/>
    <cellStyle name="常规 14 34 3" xfId="11806"/>
    <cellStyle name="常规 9 48 2" xfId="11807"/>
    <cellStyle name="常规 9 53 2" xfId="11808"/>
    <cellStyle name="常规 14 29 3 2" xfId="11809"/>
    <cellStyle name="常规 14 34 3 2" xfId="11810"/>
    <cellStyle name="常规 9 48 2 2" xfId="11811"/>
    <cellStyle name="常规 9 53 2 2" xfId="11812"/>
    <cellStyle name="常规 9 57" xfId="11813"/>
    <cellStyle name="常规 9 62" xfId="11814"/>
    <cellStyle name="常规 14 29 3 2 2" xfId="11815"/>
    <cellStyle name="常规 14 34 3 2 2" xfId="11816"/>
    <cellStyle name="常规 14 38 3" xfId="11817"/>
    <cellStyle name="常规 14 43 3" xfId="11818"/>
    <cellStyle name="常规 9 57 2" xfId="11819"/>
    <cellStyle name="常规 14 29 3 3" xfId="11820"/>
    <cellStyle name="常规 14 34 3 3" xfId="11821"/>
    <cellStyle name="常规 9 58" xfId="11822"/>
    <cellStyle name="常规 9 63" xfId="11823"/>
    <cellStyle name="常规 14 29 4" xfId="11824"/>
    <cellStyle name="常规 14 34 4" xfId="11825"/>
    <cellStyle name="常规 9 48 3" xfId="11826"/>
    <cellStyle name="常规 9 53 3" xfId="11827"/>
    <cellStyle name="常规 14 3" xfId="11828"/>
    <cellStyle name="强调文字颜色 6 2 2 3 2 2 2" xfId="11829"/>
    <cellStyle name="常规 14 3 2" xfId="11830"/>
    <cellStyle name="常规 14 3 2 2" xfId="11831"/>
    <cellStyle name="注释 3 32 2" xfId="11832"/>
    <cellStyle name="注释 3 27 2" xfId="11833"/>
    <cellStyle name="常规 7 75 2 3" xfId="11834"/>
    <cellStyle name="常规 14 3 2 2 2" xfId="11835"/>
    <cellStyle name="注释 3 32 2 2" xfId="11836"/>
    <cellStyle name="注释 3 27 2 2" xfId="11837"/>
    <cellStyle name="常规 7 75 2 3 2" xfId="11838"/>
    <cellStyle name="常规 14 3 2 2 2 2" xfId="11839"/>
    <cellStyle name="常规 16 3 2 4" xfId="11840"/>
    <cellStyle name="常规 21 3 2 4" xfId="11841"/>
    <cellStyle name="常规 14 3 2 2 3" xfId="11842"/>
    <cellStyle name="常规 14 3 2 2 3 2" xfId="11843"/>
    <cellStyle name="输入 3 2 2 2 4" xfId="11844"/>
    <cellStyle name="常规 14 3 2 2 4" xfId="11845"/>
    <cellStyle name="强调文字颜色 5 2 2 4 4 2" xfId="11846"/>
    <cellStyle name="常规 14 3 2 3" xfId="11847"/>
    <cellStyle name="注释 3 32 3" xfId="11848"/>
    <cellStyle name="注释 3 27 3" xfId="11849"/>
    <cellStyle name="常规 7 75 2 4" xfId="11850"/>
    <cellStyle name="常规 29 4 2" xfId="11851"/>
    <cellStyle name="常规 34 4 2" xfId="11852"/>
    <cellStyle name="常规 14 3 2 3 2" xfId="11853"/>
    <cellStyle name="常规 29 4 2 2" xfId="11854"/>
    <cellStyle name="常规 34 4 2 2" xfId="11855"/>
    <cellStyle name="常规 14 3 2 4" xfId="11856"/>
    <cellStyle name="常规 7 19 25 4 2" xfId="11857"/>
    <cellStyle name="常规 7 19 30 4 2" xfId="11858"/>
    <cellStyle name="注释 3 30 2 2 2" xfId="11859"/>
    <cellStyle name="注释 3 25 2 2 2" xfId="11860"/>
    <cellStyle name="常规 29 4 3" xfId="11861"/>
    <cellStyle name="常规 34 4 3" xfId="11862"/>
    <cellStyle name="常规 7 2 9 4 2 2" xfId="11863"/>
    <cellStyle name="常规 14 3 2 4 2" xfId="11864"/>
    <cellStyle name="常规 7 19 25 4 2 2" xfId="11865"/>
    <cellStyle name="常规 7 19 30 4 2 2" xfId="11866"/>
    <cellStyle name="常规 14 3 2 5" xfId="11867"/>
    <cellStyle name="常规 7 19 25 4 3" xfId="11868"/>
    <cellStyle name="常规 7 19 30 4 3" xfId="11869"/>
    <cellStyle name="常规 14 3 3" xfId="11870"/>
    <cellStyle name="常规 14 3 3 2" xfId="11871"/>
    <cellStyle name="常规 14 3 3 2 2" xfId="11872"/>
    <cellStyle name="常规 14 3 3 3" xfId="11873"/>
    <cellStyle name="常规 29 5 2" xfId="11874"/>
    <cellStyle name="常规 34 5 2" xfId="11875"/>
    <cellStyle name="常规 14 3 3 3 2" xfId="11876"/>
    <cellStyle name="常规 29 5 2 2" xfId="11877"/>
    <cellStyle name="常规 34 5 2 2" xfId="11878"/>
    <cellStyle name="常规 14 3 3 4 2" xfId="11879"/>
    <cellStyle name="常规 14 3 3 5" xfId="11880"/>
    <cellStyle name="常规 7 2 58 2 2 2" xfId="11881"/>
    <cellStyle name="注释 3 28 5" xfId="11882"/>
    <cellStyle name="注释 3 33 5" xfId="11883"/>
    <cellStyle name="常规 14 3 4" xfId="11884"/>
    <cellStyle name="强调文字颜色 1 3 6 3 2" xfId="11885"/>
    <cellStyle name="注释 3 29" xfId="11886"/>
    <cellStyle name="注释 3 34" xfId="11887"/>
    <cellStyle name="常规 14 3 4 2" xfId="11888"/>
    <cellStyle name="常规 14 3 4 2 2" xfId="11889"/>
    <cellStyle name="常规 14 3 4 3" xfId="11890"/>
    <cellStyle name="常规 29 6 2" xfId="11891"/>
    <cellStyle name="常规 34 6 2" xfId="11892"/>
    <cellStyle name="常规 14 3 5" xfId="11893"/>
    <cellStyle name="常规 14 3 5 2" xfId="11894"/>
    <cellStyle name="常规 14 3 6" xfId="11895"/>
    <cellStyle name="常规 14 3 6 2" xfId="11896"/>
    <cellStyle name="常规 14 3 7" xfId="11897"/>
    <cellStyle name="常规 14 35 2" xfId="11898"/>
    <cellStyle name="常规 14 40 2" xfId="11899"/>
    <cellStyle name="常规 14 35 2 2" xfId="11900"/>
    <cellStyle name="常规 14 40 2 2" xfId="11901"/>
    <cellStyle name="常规 14 35 2 2 2" xfId="11902"/>
    <cellStyle name="常规 14 40 2 2 2" xfId="11903"/>
    <cellStyle name="常规 14 35 3" xfId="11904"/>
    <cellStyle name="常规 14 40 3" xfId="11905"/>
    <cellStyle name="常规 9 49 2" xfId="11906"/>
    <cellStyle name="常规 9 54 2" xfId="11907"/>
    <cellStyle name="常规 14 35 3 2" xfId="11908"/>
    <cellStyle name="常规 14 40 3 2" xfId="11909"/>
    <cellStyle name="常规 9 49 2 2" xfId="11910"/>
    <cellStyle name="常规 9 54 2 2" xfId="11911"/>
    <cellStyle name="常规 14 35 3 2 2" xfId="11912"/>
    <cellStyle name="常规 14 40 3 2 2" xfId="11913"/>
    <cellStyle name="常规 24 38 3" xfId="11914"/>
    <cellStyle name="常规 24 43 3" xfId="11915"/>
    <cellStyle name="常规 14 35 3 3" xfId="11916"/>
    <cellStyle name="常规 14 40 3 3" xfId="11917"/>
    <cellStyle name="常规 14 35 4" xfId="11918"/>
    <cellStyle name="常规 14 40 4" xfId="11919"/>
    <cellStyle name="常规 9 49 3" xfId="11920"/>
    <cellStyle name="常规 9 54 3" xfId="11921"/>
    <cellStyle name="常规 14 36" xfId="11922"/>
    <cellStyle name="常规 14 41" xfId="11923"/>
    <cellStyle name="常规 14 36 2" xfId="11924"/>
    <cellStyle name="常规 14 41 2" xfId="11925"/>
    <cellStyle name="常规 14 36 2 2" xfId="11926"/>
    <cellStyle name="常规 14 41 2 2" xfId="11927"/>
    <cellStyle name="常规 14 36 2 2 2" xfId="11928"/>
    <cellStyle name="常规 14 41 2 2 2" xfId="11929"/>
    <cellStyle name="常规 14 36 3" xfId="11930"/>
    <cellStyle name="常规 14 41 3" xfId="11931"/>
    <cellStyle name="常规 9 55 2" xfId="11932"/>
    <cellStyle name="常规 9 60 2" xfId="11933"/>
    <cellStyle name="常规 14 36 3 2" xfId="11934"/>
    <cellStyle name="常规 14 41 3 2" xfId="11935"/>
    <cellStyle name="常规 9 55 2 2" xfId="11936"/>
    <cellStyle name="常规 14 36 3 2 2" xfId="11937"/>
    <cellStyle name="常规 14 41 3 2 2" xfId="11938"/>
    <cellStyle name="常规 29 38 3" xfId="11939"/>
    <cellStyle name="常规 29 43 3" xfId="11940"/>
    <cellStyle name="常规 34 38 3" xfId="11941"/>
    <cellStyle name="常规 34 43 3" xfId="11942"/>
    <cellStyle name="常规 14 37 2" xfId="11943"/>
    <cellStyle name="常规 14 42 2" xfId="11944"/>
    <cellStyle name="常规 14 37 2 2" xfId="11945"/>
    <cellStyle name="常规 14 42 2 2" xfId="11946"/>
    <cellStyle name="常规 14 37 2 2 2" xfId="11947"/>
    <cellStyle name="常规 14 42 2 2 2" xfId="11948"/>
    <cellStyle name="常规 14 37 3" xfId="11949"/>
    <cellStyle name="常规 14 42 3" xfId="11950"/>
    <cellStyle name="常规 9 56 2" xfId="11951"/>
    <cellStyle name="常规 9 61 2" xfId="11952"/>
    <cellStyle name="常规 14 37 3 2" xfId="11953"/>
    <cellStyle name="常规 14 42 3 2" xfId="11954"/>
    <cellStyle name="常规 9 56 2 2" xfId="11955"/>
    <cellStyle name="强调文字颜色 3 2 2 2 6" xfId="11956"/>
    <cellStyle name="常规 14 37 3 2 2" xfId="11957"/>
    <cellStyle name="常规 14 42 3 2 2" xfId="11958"/>
    <cellStyle name="强调文字颜色 3 2 2 2 6 2" xfId="11959"/>
    <cellStyle name="常规 14 37 3 3" xfId="11960"/>
    <cellStyle name="常规 14 42 3 3" xfId="11961"/>
    <cellStyle name="强调文字颜色 3 2 2 2 7" xfId="11962"/>
    <cellStyle name="常规 14 38" xfId="11963"/>
    <cellStyle name="常规 14 43" xfId="11964"/>
    <cellStyle name="常规 14 38 2" xfId="11965"/>
    <cellStyle name="常规 14 43 2" xfId="11966"/>
    <cellStyle name="常规 14 38 2 2" xfId="11967"/>
    <cellStyle name="常规 14 43 2 2" xfId="11968"/>
    <cellStyle name="常规 14 38 2 2 2" xfId="11969"/>
    <cellStyle name="常规 14 43 2 2 2" xfId="11970"/>
    <cellStyle name="注释 2 2 2 6" xfId="11971"/>
    <cellStyle name="常规 14 38 3 2" xfId="11972"/>
    <cellStyle name="常规 14 43 3 2" xfId="11973"/>
    <cellStyle name="常规 9 57 2 2" xfId="11974"/>
    <cellStyle name="常规 14 38 3 2 2" xfId="11975"/>
    <cellStyle name="常规 14 43 3 2 2" xfId="11976"/>
    <cellStyle name="注释 2 3 2 6" xfId="11977"/>
    <cellStyle name="常规 14 38 3 3" xfId="11978"/>
    <cellStyle name="常规 14 43 3 3" xfId="11979"/>
    <cellStyle name="常规 14 38 4" xfId="11980"/>
    <cellStyle name="常规 14 43 4" xfId="11981"/>
    <cellStyle name="常规 9 57 3" xfId="11982"/>
    <cellStyle name="常规 14 39 2" xfId="11983"/>
    <cellStyle name="常规 14 44 2" xfId="11984"/>
    <cellStyle name="常规 14 39 2 2" xfId="11985"/>
    <cellStyle name="常规 14 44 2 2" xfId="11986"/>
    <cellStyle name="常规 14 39 2 2 2" xfId="11987"/>
    <cellStyle name="常规 14 44 2 2 2" xfId="11988"/>
    <cellStyle name="注释 3 2 2 6" xfId="11989"/>
    <cellStyle name="常规 14 39 3" xfId="11990"/>
    <cellStyle name="常规 14 44 3" xfId="11991"/>
    <cellStyle name="常规 9 58 2" xfId="11992"/>
    <cellStyle name="常规 14 39 3 2" xfId="11993"/>
    <cellStyle name="常规 14 44 3 2" xfId="11994"/>
    <cellStyle name="常规 9 58 2 2" xfId="11995"/>
    <cellStyle name="常规 14 39 3 2 2" xfId="11996"/>
    <cellStyle name="常规 14 44 3 2 2" xfId="11997"/>
    <cellStyle name="常规 14 39 3 3" xfId="11998"/>
    <cellStyle name="常规 14 44 3 3" xfId="11999"/>
    <cellStyle name="常规 14 39 4" xfId="12000"/>
    <cellStyle name="常规 14 44 4" xfId="12001"/>
    <cellStyle name="常规 9 58 3" xfId="12002"/>
    <cellStyle name="常规 14 4" xfId="12003"/>
    <cellStyle name="常规 14 4 2" xfId="12004"/>
    <cellStyle name="常规 14 4 2 5" xfId="12005"/>
    <cellStyle name="常规 34 2 2 2 3" xfId="12006"/>
    <cellStyle name="常规 7 19 26 4 3" xfId="12007"/>
    <cellStyle name="常规 7 19 31 4 3" xfId="12008"/>
    <cellStyle name="常规 14 4 3" xfId="12009"/>
    <cellStyle name="常规 14 4 3 2" xfId="12010"/>
    <cellStyle name="常规 14 4 3 2 2" xfId="12011"/>
    <cellStyle name="常规 7 2 2 2 29" xfId="12012"/>
    <cellStyle name="常规 7 2 2 2 34" xfId="12013"/>
    <cellStyle name="常规 14 4 3 3" xfId="12014"/>
    <cellStyle name="常规 14 4 4" xfId="12015"/>
    <cellStyle name="强调文字颜色 1 3 6 4 2" xfId="12016"/>
    <cellStyle name="注释 3 79" xfId="12017"/>
    <cellStyle name="常规 14 4 4 2" xfId="12018"/>
    <cellStyle name="常规 14 4 5" xfId="12019"/>
    <cellStyle name="常规 14 4 5 2" xfId="12020"/>
    <cellStyle name="常规 14 4 6" xfId="12021"/>
    <cellStyle name="常规 14 45 2" xfId="12022"/>
    <cellStyle name="常规 14 46" xfId="12023"/>
    <cellStyle name="常规 7 19 17 2 2 2" xfId="12024"/>
    <cellStyle name="常规 7 19 22 2 2 2" xfId="12025"/>
    <cellStyle name="常规 26 2 3 2" xfId="12026"/>
    <cellStyle name="常规 31 2 3 2" xfId="12027"/>
    <cellStyle name="常规 14 46 2" xfId="12028"/>
    <cellStyle name="常规 26 2 3 2 2" xfId="12029"/>
    <cellStyle name="常规 31 2 3 2 2" xfId="12030"/>
    <cellStyle name="常规 14 47" xfId="12031"/>
    <cellStyle name="注释 2 2 2 2 2" xfId="12032"/>
    <cellStyle name="常规 7 19 2 10 2 2" xfId="12033"/>
    <cellStyle name="常规 26 2 3 3" xfId="12034"/>
    <cellStyle name="常规 31 2 3 3" xfId="12035"/>
    <cellStyle name="常规 14 47 2" xfId="12036"/>
    <cellStyle name="注释 2 2 2 2 2 2" xfId="12037"/>
    <cellStyle name="常规 7 19 2 10 2 2 2" xfId="12038"/>
    <cellStyle name="常规 26 2 3 3 2" xfId="12039"/>
    <cellStyle name="常规 31 2 3 3 2" xfId="12040"/>
    <cellStyle name="常规 14 48" xfId="12041"/>
    <cellStyle name="注释 2 2 2 2 3" xfId="12042"/>
    <cellStyle name="常规 7 19 2 10 2 3" xfId="12043"/>
    <cellStyle name="常规 26 2 3 4" xfId="12044"/>
    <cellStyle name="常规 31 2 3 4" xfId="12045"/>
    <cellStyle name="常规 14 49" xfId="12046"/>
    <cellStyle name="注释 2 2 2 2 4" xfId="12047"/>
    <cellStyle name="常规 14 5" xfId="12048"/>
    <cellStyle name="常规 14 5 2" xfId="12049"/>
    <cellStyle name="常规 14 5 3 3" xfId="12050"/>
    <cellStyle name="计算 3 2 2 3 2" xfId="12051"/>
    <cellStyle name="常规 14 5 4" xfId="12052"/>
    <cellStyle name="常规 14 5 4 2" xfId="12053"/>
    <cellStyle name="常规 14 5 5" xfId="12054"/>
    <cellStyle name="常规 14 5 5 2" xfId="12055"/>
    <cellStyle name="常规 14 5 6" xfId="12056"/>
    <cellStyle name="常规 7 19 2 2 35 3 2 2" xfId="12057"/>
    <cellStyle name="常规 7 19 2 2 40 3 2 2" xfId="12058"/>
    <cellStyle name="常规 14 6" xfId="12059"/>
    <cellStyle name="常规 14 6 10" xfId="12060"/>
    <cellStyle name="常规 14 6 2" xfId="12061"/>
    <cellStyle name="常规 14 6 2 2 2 2 2" xfId="12062"/>
    <cellStyle name="常规 14 6 2 2 2 2 2 2" xfId="12063"/>
    <cellStyle name="常规 14 6 2 2 2 2 2 3" xfId="12064"/>
    <cellStyle name="常规 14 6 2 2 2 2 3" xfId="12065"/>
    <cellStyle name="常规 14 6 2 2 2 3" xfId="12066"/>
    <cellStyle name="常规 14 6 2 2 2 3 2" xfId="12067"/>
    <cellStyle name="常规 14 6 2 2 2 4" xfId="12068"/>
    <cellStyle name="常规 14 6 2 2 3 2" xfId="12069"/>
    <cellStyle name="常规 14 6 2 2 5" xfId="12070"/>
    <cellStyle name="常规 14 6 2 2 3 2 2" xfId="12071"/>
    <cellStyle name="常规 14 6 2 2 5 2" xfId="12072"/>
    <cellStyle name="常规 14 6 2 2 3 3" xfId="12073"/>
    <cellStyle name="常规 14 6 2 2 6" xfId="12074"/>
    <cellStyle name="常规 14 6 2 2 4" xfId="12075"/>
    <cellStyle name="常规 14 6 2 2 4 2" xfId="12076"/>
    <cellStyle name="常规 14 6 2 2 4 2 2" xfId="12077"/>
    <cellStyle name="常规 14 6 2 2 4 3" xfId="12078"/>
    <cellStyle name="常规 14 6 2 2 6 2" xfId="12079"/>
    <cellStyle name="常规 14 6 2 2 7" xfId="12080"/>
    <cellStyle name="常规 8 10 3 2" xfId="12081"/>
    <cellStyle name="常规 14 6 2 3 2 2" xfId="12082"/>
    <cellStyle name="常规 14 6 2 3 2 2 2" xfId="12083"/>
    <cellStyle name="常规 14 6 2 3 2 3" xfId="12084"/>
    <cellStyle name="常规 14 6 2 3 3" xfId="12085"/>
    <cellStyle name="常规 14 6 2 3 3 2" xfId="12086"/>
    <cellStyle name="常规 14 6 3 2 5" xfId="12087"/>
    <cellStyle name="常规 37 4 2 3 2" xfId="12088"/>
    <cellStyle name="常规 14 6 2 3 4" xfId="12089"/>
    <cellStyle name="常规 14 6 2 4 2" xfId="12090"/>
    <cellStyle name="常规 7 19 28 4 2 2" xfId="12091"/>
    <cellStyle name="常规 7 19 33 4 2 2" xfId="12092"/>
    <cellStyle name="计算 3 2 3 2 3 2" xfId="12093"/>
    <cellStyle name="常规 14 6 2 4 2 2" xfId="12094"/>
    <cellStyle name="常规 14 6 2 4 3" xfId="12095"/>
    <cellStyle name="常规 14 6 2 5" xfId="12096"/>
    <cellStyle name="常规 2 2 2 2 2 5 3 2 2" xfId="12097"/>
    <cellStyle name="常规 7 19 28 4 3" xfId="12098"/>
    <cellStyle name="常规 7 19 33 4 3" xfId="12099"/>
    <cellStyle name="计算 3 2 3 2 4" xfId="12100"/>
    <cellStyle name="常规 14 6 2 5 2" xfId="12101"/>
    <cellStyle name="常规 14 6 2 5 2 2" xfId="12102"/>
    <cellStyle name="常规 2 3 5" xfId="12103"/>
    <cellStyle name="常规 14 6 2 5 3" xfId="12104"/>
    <cellStyle name="常规 14 6 2 6" xfId="12105"/>
    <cellStyle name="常规 14 6 2 6 2" xfId="12106"/>
    <cellStyle name="常规 14 6 2 7" xfId="12107"/>
    <cellStyle name="常规 14 6 2 7 2" xfId="12108"/>
    <cellStyle name="检查单元格 2 2 2 2 5" xfId="12109"/>
    <cellStyle name="常规 14 6 2 8" xfId="12110"/>
    <cellStyle name="常规 14 6 3 2" xfId="12111"/>
    <cellStyle name="常规 14 6 3 2 2" xfId="12112"/>
    <cellStyle name="常规 24 10 3" xfId="12113"/>
    <cellStyle name="常规 14 6 3 2 2 2" xfId="12114"/>
    <cellStyle name="常规 14 6 3 2 2 2 2" xfId="12115"/>
    <cellStyle name="常规 7 2 4 2 35 3" xfId="12116"/>
    <cellStyle name="常规 7 2 4 2 40 3" xfId="12117"/>
    <cellStyle name="常规 14 6 3 2 2 3" xfId="12118"/>
    <cellStyle name="常规 14 6 3 2 3" xfId="12119"/>
    <cellStyle name="常规 14 6 3 2 4" xfId="12120"/>
    <cellStyle name="常规 14 6 3 3" xfId="12121"/>
    <cellStyle name="计算 3 2 3 3 2" xfId="12122"/>
    <cellStyle name="常规 14 6 3 3 2" xfId="12123"/>
    <cellStyle name="常规 24 11 3" xfId="12124"/>
    <cellStyle name="计算 2 2 2 3 2 4" xfId="12125"/>
    <cellStyle name="常规 37 5 2 2" xfId="12126"/>
    <cellStyle name="常规 14 6 3 3 2 2" xfId="12127"/>
    <cellStyle name="常规 14 6 3 3 3" xfId="12128"/>
    <cellStyle name="常规 14 6 3 4" xfId="12129"/>
    <cellStyle name="常规 14 6 3 4 2" xfId="12130"/>
    <cellStyle name="常规 24 12 3" xfId="12131"/>
    <cellStyle name="常规 37 5 3 2" xfId="12132"/>
    <cellStyle name="常规 14 6 3 4 3" xfId="12133"/>
    <cellStyle name="常规 14 6 3 5" xfId="12134"/>
    <cellStyle name="常规 14 6 3 5 2" xfId="12135"/>
    <cellStyle name="常规 24 13 3" xfId="12136"/>
    <cellStyle name="常规 7 2 2 8 2 4" xfId="12137"/>
    <cellStyle name="常规 37 5 4 2" xfId="12138"/>
    <cellStyle name="常规 14 6 3 6" xfId="12139"/>
    <cellStyle name="常规 14 6 3 6 2" xfId="12140"/>
    <cellStyle name="常规 24 14 3" xfId="12141"/>
    <cellStyle name="常规 14 6 3 7" xfId="12142"/>
    <cellStyle name="常规 14 6 4" xfId="12143"/>
    <cellStyle name="常规 14 6 4 2" xfId="12144"/>
    <cellStyle name="常规 7 19 39" xfId="12145"/>
    <cellStyle name="常规 7 19 44" xfId="12146"/>
    <cellStyle name="常规 14 6 4 2 2" xfId="12147"/>
    <cellStyle name="常规 7 19 39 2" xfId="12148"/>
    <cellStyle name="常规 7 19 44 2" xfId="12149"/>
    <cellStyle name="常规 8 4 2 27" xfId="12150"/>
    <cellStyle name="常规 8 4 2 32" xfId="12151"/>
    <cellStyle name="常规 14 6 4 2 3" xfId="12152"/>
    <cellStyle name="常规 7 19 39 3" xfId="12153"/>
    <cellStyle name="常规 7 19 44 3" xfId="12154"/>
    <cellStyle name="常规 8 4 2 28" xfId="12155"/>
    <cellStyle name="常规 8 4 2 33" xfId="12156"/>
    <cellStyle name="常规 14 6 4 3" xfId="12157"/>
    <cellStyle name="常规 7 19 45" xfId="12158"/>
    <cellStyle name="常规 7 19 50" xfId="12159"/>
    <cellStyle name="计算 3 2 3 4 2" xfId="12160"/>
    <cellStyle name="常规 14 6 4 3 2" xfId="12161"/>
    <cellStyle name="常规 7 19 45 2" xfId="12162"/>
    <cellStyle name="常规 7 19 50 2" xfId="12163"/>
    <cellStyle name="常规 14 6 4 4" xfId="12164"/>
    <cellStyle name="常规 7 19 46" xfId="12165"/>
    <cellStyle name="常规 7 19 51" xfId="12166"/>
    <cellStyle name="常规 14 6 5" xfId="12167"/>
    <cellStyle name="常规 14 6 5 2" xfId="12168"/>
    <cellStyle name="常规 2 4" xfId="12169"/>
    <cellStyle name="常规 14 6 5 2 2" xfId="12170"/>
    <cellStyle name="常规 2 4 2" xfId="12171"/>
    <cellStyle name="输出 2 5 4" xfId="12172"/>
    <cellStyle name="常规 14 6 6 2 2" xfId="12173"/>
    <cellStyle name="常规 3 4 2" xfId="12174"/>
    <cellStyle name="输出 3 5 4" xfId="12175"/>
    <cellStyle name="常规 14 6 7" xfId="12176"/>
    <cellStyle name="常规 7 2 2 2 2 9 2 2 2" xfId="12177"/>
    <cellStyle name="常规 14 6 7 2" xfId="12178"/>
    <cellStyle name="常规 4 4" xfId="12179"/>
    <cellStyle name="常规 14 6 7 2 2" xfId="12180"/>
    <cellStyle name="常规 4 4 2" xfId="12181"/>
    <cellStyle name="常规 14 6 9" xfId="12182"/>
    <cellStyle name="常规 14 6 9 2" xfId="12183"/>
    <cellStyle name="常规 189" xfId="12184"/>
    <cellStyle name="常规 194" xfId="12185"/>
    <cellStyle name="常规 239" xfId="12186"/>
    <cellStyle name="常规 244" xfId="12187"/>
    <cellStyle name="常规 6 4" xfId="12188"/>
    <cellStyle name="常规 14 8 2" xfId="12189"/>
    <cellStyle name="常规 14 8 2 3" xfId="12190"/>
    <cellStyle name="计算 3 2 5 2 2" xfId="12191"/>
    <cellStyle name="常规 14 8 3" xfId="12192"/>
    <cellStyle name="常规 14 8 3 2" xfId="12193"/>
    <cellStyle name="常规 14 8 3 2 2" xfId="12194"/>
    <cellStyle name="常规 14 8 3 3" xfId="12195"/>
    <cellStyle name="计算 3 2 5 3 2" xfId="12196"/>
    <cellStyle name="常规 14 8 4" xfId="12197"/>
    <cellStyle name="常规 14 9" xfId="12198"/>
    <cellStyle name="常规 14 9 2" xfId="12199"/>
    <cellStyle name="常规 14 9 2 3" xfId="12200"/>
    <cellStyle name="计算 3 2 6 2 2" xfId="12201"/>
    <cellStyle name="警告文本 2 2 3 5" xfId="12202"/>
    <cellStyle name="常规 14 9 3" xfId="12203"/>
    <cellStyle name="常规 14 9 3 2" xfId="12204"/>
    <cellStyle name="警告文本 2 2 4 4" xfId="12205"/>
    <cellStyle name="常规 14 9 3 2 2" xfId="12206"/>
    <cellStyle name="警告文本 2 2 4 4 2" xfId="12207"/>
    <cellStyle name="常规 14 9 3 3" xfId="12208"/>
    <cellStyle name="计算 3 2 6 3 2" xfId="12209"/>
    <cellStyle name="警告文本 2 2 4 5" xfId="12210"/>
    <cellStyle name="常规 14 9 4" xfId="12211"/>
    <cellStyle name="常规 146" xfId="12212"/>
    <cellStyle name="常规 151" xfId="12213"/>
    <cellStyle name="常规 201" xfId="12214"/>
    <cellStyle name="常规 5 6" xfId="12215"/>
    <cellStyle name="常规 147" xfId="12216"/>
    <cellStyle name="常规 152" xfId="12217"/>
    <cellStyle name="常规 202" xfId="12218"/>
    <cellStyle name="常规 5 7" xfId="12219"/>
    <cellStyle name="常规 15" xfId="12220"/>
    <cellStyle name="常规 20" xfId="12221"/>
    <cellStyle name="常规 15 10" xfId="12222"/>
    <cellStyle name="常规 20 10" xfId="12223"/>
    <cellStyle name="常规 15 2 2" xfId="12224"/>
    <cellStyle name="常规 20 2 2" xfId="12225"/>
    <cellStyle name="常规 21 25" xfId="12226"/>
    <cellStyle name="常规 21 30" xfId="12227"/>
    <cellStyle name="好 4 5 2 2" xfId="12228"/>
    <cellStyle name="常规 15 2 2 2" xfId="12229"/>
    <cellStyle name="常规 20 2 2 2" xfId="12230"/>
    <cellStyle name="常规 21 25 2" xfId="12231"/>
    <cellStyle name="常规 21 30 2" xfId="12232"/>
    <cellStyle name="好 4 5 2 2 2" xfId="12233"/>
    <cellStyle name="常规 15 2 2 2 2" xfId="12234"/>
    <cellStyle name="常规 20 2 2 2 2" xfId="12235"/>
    <cellStyle name="常规 21 25 2 2" xfId="12236"/>
    <cellStyle name="常规 21 30 2 2" xfId="12237"/>
    <cellStyle name="常规 15 2 2 2 2 2" xfId="12238"/>
    <cellStyle name="常规 20 2 2 2 2 2" xfId="12239"/>
    <cellStyle name="常规 7 2 12" xfId="12240"/>
    <cellStyle name="常规 15 2 2 2 2 2 2" xfId="12241"/>
    <cellStyle name="常规 20 2 2 2 2 2 2" xfId="12242"/>
    <cellStyle name="常规 7 2 12 2" xfId="12243"/>
    <cellStyle name="常规 15 2 2 2 2 3" xfId="12244"/>
    <cellStyle name="常规 20 2 2 2 2 3" xfId="12245"/>
    <cellStyle name="常规 7 2 13" xfId="12246"/>
    <cellStyle name="常规 15 2 2 3" xfId="12247"/>
    <cellStyle name="常规 20 2 2 3" xfId="12248"/>
    <cellStyle name="常规 21 25 3" xfId="12249"/>
    <cellStyle name="常规 21 30 3" xfId="12250"/>
    <cellStyle name="强调文字颜色 1 3 2 2" xfId="12251"/>
    <cellStyle name="常规 15 2 2 4" xfId="12252"/>
    <cellStyle name="常规 20 2 2 4" xfId="12253"/>
    <cellStyle name="常规 15 2 2 5" xfId="12254"/>
    <cellStyle name="常规 20 2 2 5" xfId="12255"/>
    <cellStyle name="常规 15 2 2 6" xfId="12256"/>
    <cellStyle name="常规 20 2 2 6" xfId="12257"/>
    <cellStyle name="常规 15 2 3" xfId="12258"/>
    <cellStyle name="常规 20 2 3" xfId="12259"/>
    <cellStyle name="常规 21 26" xfId="12260"/>
    <cellStyle name="常规 21 31" xfId="12261"/>
    <cellStyle name="常规 7 19 11 2 2" xfId="12262"/>
    <cellStyle name="好 4 5 2 3" xfId="12263"/>
    <cellStyle name="常规 15 2 3 2" xfId="12264"/>
    <cellStyle name="常规 20 2 3 2" xfId="12265"/>
    <cellStyle name="常规 21 26 2" xfId="12266"/>
    <cellStyle name="常规 21 31 2" xfId="12267"/>
    <cellStyle name="常规 7 19 11 2 2 2" xfId="12268"/>
    <cellStyle name="好 4 5 2 3 2" xfId="12269"/>
    <cellStyle name="常规 15 2 3 2 2" xfId="12270"/>
    <cellStyle name="常规 20 2 3 2 2" xfId="12271"/>
    <cellStyle name="常规 21 26 2 2" xfId="12272"/>
    <cellStyle name="常规 21 31 2 2" xfId="12273"/>
    <cellStyle name="常规 15 2 3 2 2 2" xfId="12274"/>
    <cellStyle name="常规 20 2 3 2 2 2" xfId="12275"/>
    <cellStyle name="常规 15 2 3 3" xfId="12276"/>
    <cellStyle name="常规 20 2 3 3" xfId="12277"/>
    <cellStyle name="常规 21 26 3" xfId="12278"/>
    <cellStyle name="常规 21 31 3" xfId="12279"/>
    <cellStyle name="强调文字颜色 1 3 3 2" xfId="12280"/>
    <cellStyle name="常规 15 2 3 4" xfId="12281"/>
    <cellStyle name="常规 20 2 3 4" xfId="12282"/>
    <cellStyle name="常规 15 2 4" xfId="12283"/>
    <cellStyle name="常规 20 2 4" xfId="12284"/>
    <cellStyle name="强调文字颜色 1 3 7 2 2" xfId="12285"/>
    <cellStyle name="常规 21 27" xfId="12286"/>
    <cellStyle name="常规 21 32" xfId="12287"/>
    <cellStyle name="常规 7 19 11 2 3" xfId="12288"/>
    <cellStyle name="好 4 5 2 4" xfId="12289"/>
    <cellStyle name="常规 15 2 4 2" xfId="12290"/>
    <cellStyle name="常规 20 2 4 2" xfId="12291"/>
    <cellStyle name="常规 21 27 2" xfId="12292"/>
    <cellStyle name="常规 21 32 2" xfId="12293"/>
    <cellStyle name="常规 15 2 4 2 2" xfId="12294"/>
    <cellStyle name="常规 20 2 4 2 2" xfId="12295"/>
    <cellStyle name="常规 21 27 2 2" xfId="12296"/>
    <cellStyle name="常规 21 32 2 2" xfId="12297"/>
    <cellStyle name="常规 15 2 4 3" xfId="12298"/>
    <cellStyle name="常规 20 2 4 3" xfId="12299"/>
    <cellStyle name="常规 21 27 3" xfId="12300"/>
    <cellStyle name="常规 21 32 3" xfId="12301"/>
    <cellStyle name="强调文字颜色 1 3 4 2" xfId="12302"/>
    <cellStyle name="常规 15 2 5 2 2" xfId="12303"/>
    <cellStyle name="常规 20 2 5 2 2" xfId="12304"/>
    <cellStyle name="常规 21 28 2 2" xfId="12305"/>
    <cellStyle name="常规 21 33 2 2" xfId="12306"/>
    <cellStyle name="常规 15 2 5 3" xfId="12307"/>
    <cellStyle name="常规 20 2 5 3" xfId="12308"/>
    <cellStyle name="常规 21 28 3" xfId="12309"/>
    <cellStyle name="常规 21 33 3" xfId="12310"/>
    <cellStyle name="强调文字颜色 1 3 5 2" xfId="12311"/>
    <cellStyle name="常规 15 2 6 2" xfId="12312"/>
    <cellStyle name="常规 20 2 6 2" xfId="12313"/>
    <cellStyle name="常规 21 29 2" xfId="12314"/>
    <cellStyle name="常规 21 34 2" xfId="12315"/>
    <cellStyle name="常规 15 2 8" xfId="12316"/>
    <cellStyle name="常规 20 2 8" xfId="12317"/>
    <cellStyle name="常规 7 2 2 2 11 3 2" xfId="12318"/>
    <cellStyle name="常规 21 36" xfId="12319"/>
    <cellStyle name="常规 21 41" xfId="12320"/>
    <cellStyle name="常规 15 3 2" xfId="12321"/>
    <cellStyle name="常规 20 3 2" xfId="12322"/>
    <cellStyle name="常规 15 3 2 2" xfId="12323"/>
    <cellStyle name="常规 20 3 2 2" xfId="12324"/>
    <cellStyle name="常规 15 3 2 2 2" xfId="12325"/>
    <cellStyle name="常规 20 3 2 2 2" xfId="12326"/>
    <cellStyle name="常规 15 3 2 2 2 2" xfId="12327"/>
    <cellStyle name="常规 20 3 2 2 2 2" xfId="12328"/>
    <cellStyle name="常规 15 3 2 2 3" xfId="12329"/>
    <cellStyle name="常规 20 3 2 2 3" xfId="12330"/>
    <cellStyle name="常规 15 3 2 3" xfId="12331"/>
    <cellStyle name="常规 20 3 2 3" xfId="12332"/>
    <cellStyle name="常规 15 3 2 3 2" xfId="12333"/>
    <cellStyle name="常规 20 3 2 3 2" xfId="12334"/>
    <cellStyle name="常规 7 19 46 2 3" xfId="12335"/>
    <cellStyle name="常规 7 19 51 2 3" xfId="12336"/>
    <cellStyle name="常规 15 3 2 4" xfId="12337"/>
    <cellStyle name="常规 20 3 2 4" xfId="12338"/>
    <cellStyle name="常规 15 3 3" xfId="12339"/>
    <cellStyle name="常规 20 3 3" xfId="12340"/>
    <cellStyle name="常规 15 3 3 2" xfId="12341"/>
    <cellStyle name="常规 20 3 3 2" xfId="12342"/>
    <cellStyle name="常规 15 3 3 2 2" xfId="12343"/>
    <cellStyle name="常规 20 3 3 2 2" xfId="12344"/>
    <cellStyle name="常规 15 3 3 3" xfId="12345"/>
    <cellStyle name="常规 20 3 3 3" xfId="12346"/>
    <cellStyle name="常规 15 3 4" xfId="12347"/>
    <cellStyle name="常规 20 3 4" xfId="12348"/>
    <cellStyle name="强调文字颜色 1 3 7 3 2" xfId="12349"/>
    <cellStyle name="常规 15 3 4 2" xfId="12350"/>
    <cellStyle name="常规 20 3 4 2" xfId="12351"/>
    <cellStyle name="常规 15 3 4 2 2" xfId="12352"/>
    <cellStyle name="常规 20 3 4 2 2" xfId="12353"/>
    <cellStyle name="常规 15 3 4 3" xfId="12354"/>
    <cellStyle name="常规 20 3 4 3" xfId="12355"/>
    <cellStyle name="常规 15 3 5" xfId="12356"/>
    <cellStyle name="常规 20 3 5" xfId="12357"/>
    <cellStyle name="常规 15 3 5 2" xfId="12358"/>
    <cellStyle name="常规 20 3 5 2" xfId="12359"/>
    <cellStyle name="常规 15 3 6" xfId="12360"/>
    <cellStyle name="常规 20 3 6" xfId="12361"/>
    <cellStyle name="常规 15 4" xfId="12362"/>
    <cellStyle name="常规 20 4" xfId="12363"/>
    <cellStyle name="常规 15 4 2" xfId="12364"/>
    <cellStyle name="常规 20 4 2" xfId="12365"/>
    <cellStyle name="常规 15 4 2 2" xfId="12366"/>
    <cellStyle name="常规 20 4 2 2" xfId="12367"/>
    <cellStyle name="常规 7 19 2 2 9 4" xfId="12368"/>
    <cellStyle name="常规 15 4 2 2 2" xfId="12369"/>
    <cellStyle name="常规 20 4 2 2 2" xfId="12370"/>
    <cellStyle name="常规 15 4 2 3" xfId="12371"/>
    <cellStyle name="常规 20 4 2 3" xfId="12372"/>
    <cellStyle name="常规 15 4 3" xfId="12373"/>
    <cellStyle name="常规 20 4 3" xfId="12374"/>
    <cellStyle name="常规 15 4 3 2" xfId="12375"/>
    <cellStyle name="常规 20 4 3 2" xfId="12376"/>
    <cellStyle name="常规 15 4 4" xfId="12377"/>
    <cellStyle name="常规 20 4 4" xfId="12378"/>
    <cellStyle name="常规 15 5" xfId="12379"/>
    <cellStyle name="常规 20 5" xfId="12380"/>
    <cellStyle name="常规 15 5 2" xfId="12381"/>
    <cellStyle name="常规 20 5 2" xfId="12382"/>
    <cellStyle name="常规 15 5 2 2" xfId="12383"/>
    <cellStyle name="常规 20 5 2 2" xfId="12384"/>
    <cellStyle name="常规 15 6" xfId="12385"/>
    <cellStyle name="常规 20 6" xfId="12386"/>
    <cellStyle name="常规 15 6 2" xfId="12387"/>
    <cellStyle name="常规 20 6 2" xfId="12388"/>
    <cellStyle name="常规 15 6 2 2" xfId="12389"/>
    <cellStyle name="常规 20 6 2 2" xfId="12390"/>
    <cellStyle name="常规 15 8 2" xfId="12391"/>
    <cellStyle name="常规 20 8 2" xfId="12392"/>
    <cellStyle name="常规 15 9" xfId="12393"/>
    <cellStyle name="常规 20 9" xfId="12394"/>
    <cellStyle name="常规 155" xfId="12395"/>
    <cellStyle name="常规 160" xfId="12396"/>
    <cellStyle name="常规 205" xfId="12397"/>
    <cellStyle name="常规 210" xfId="12398"/>
    <cellStyle name="强调文字颜色 1 2 3 2 2 2 2" xfId="12399"/>
    <cellStyle name="常规 16 2 2 2" xfId="12400"/>
    <cellStyle name="常规 21 2 2 2" xfId="12401"/>
    <cellStyle name="常规 26 25 2" xfId="12402"/>
    <cellStyle name="常规 26 30 2" xfId="12403"/>
    <cellStyle name="常规 31 25 2" xfId="12404"/>
    <cellStyle name="常规 31 30 2" xfId="12405"/>
    <cellStyle name="好 4 6 2 2 2" xfId="12406"/>
    <cellStyle name="常规 16 2 2 2 2" xfId="12407"/>
    <cellStyle name="常规 21 2 2 2 2" xfId="12408"/>
    <cellStyle name="常规 8 2 27" xfId="12409"/>
    <cellStyle name="常规 8 2 32" xfId="12410"/>
    <cellStyle name="常规 26 25 2 2" xfId="12411"/>
    <cellStyle name="常规 26 30 2 2" xfId="12412"/>
    <cellStyle name="常规 31 25 2 2" xfId="12413"/>
    <cellStyle name="常规 31 30 2 2" xfId="12414"/>
    <cellStyle name="常规 7 2 4 2 4" xfId="12415"/>
    <cellStyle name="常规 16 2 2 2 2 2" xfId="12416"/>
    <cellStyle name="常规 21 2 2 2 2 2" xfId="12417"/>
    <cellStyle name="常规 8 2 27 2" xfId="12418"/>
    <cellStyle name="常规 8 2 32 2" xfId="12419"/>
    <cellStyle name="常规 16 2 2 2 2 2 2" xfId="12420"/>
    <cellStyle name="常规 21 2 2 2 2 2 2" xfId="12421"/>
    <cellStyle name="常规 8 2 27 2 2" xfId="12422"/>
    <cellStyle name="常规 8 2 32 2 2" xfId="12423"/>
    <cellStyle name="常规 16 2 2 2 2 3" xfId="12424"/>
    <cellStyle name="常规 21 2 2 2 2 3" xfId="12425"/>
    <cellStyle name="常规 8 2 27 3" xfId="12426"/>
    <cellStyle name="常规 8 2 32 3" xfId="12427"/>
    <cellStyle name="常规 16 2 2 2 3" xfId="12428"/>
    <cellStyle name="常规 21 2 2 2 3" xfId="12429"/>
    <cellStyle name="常规 8 2 28" xfId="12430"/>
    <cellStyle name="常规 8 2 33" xfId="12431"/>
    <cellStyle name="常规 23 38 2 2" xfId="12432"/>
    <cellStyle name="常规 23 43 2 2" xfId="12433"/>
    <cellStyle name="常规 7 2 4 2 5" xfId="12434"/>
    <cellStyle name="常规 16 2 2 2 3 2" xfId="12435"/>
    <cellStyle name="常规 21 2 2 2 3 2" xfId="12436"/>
    <cellStyle name="常规 8 2 28 2" xfId="12437"/>
    <cellStyle name="常规 8 2 33 2" xfId="12438"/>
    <cellStyle name="常规 16 2 2 2 4" xfId="12439"/>
    <cellStyle name="常规 21 2 2 2 4" xfId="12440"/>
    <cellStyle name="常规 8 2 29" xfId="12441"/>
    <cellStyle name="常规 8 2 34" xfId="12442"/>
    <cellStyle name="常规 20 56 2 2" xfId="12443"/>
    <cellStyle name="常规 7 2 4 2 6" xfId="12444"/>
    <cellStyle name="警告文本 2 4 2 2" xfId="12445"/>
    <cellStyle name="常规 16 2 2 3" xfId="12446"/>
    <cellStyle name="常规 21 2 2 3" xfId="12447"/>
    <cellStyle name="输出 3 2 3 3 2" xfId="12448"/>
    <cellStyle name="常规 26 25 3" xfId="12449"/>
    <cellStyle name="常规 26 30 3" xfId="12450"/>
    <cellStyle name="常规 31 25 3" xfId="12451"/>
    <cellStyle name="常规 31 30 3" xfId="12452"/>
    <cellStyle name="强调文字颜色 2 3 2 2" xfId="12453"/>
    <cellStyle name="常规 16 2 2 3 2" xfId="12454"/>
    <cellStyle name="常规 21 2 2 3 2" xfId="12455"/>
    <cellStyle name="常规 16 2 2 3 2 2" xfId="12456"/>
    <cellStyle name="常规 21 2 2 3 2 2" xfId="12457"/>
    <cellStyle name="常规 16 2 2 3 3" xfId="12458"/>
    <cellStyle name="常规 21 2 2 3 3" xfId="12459"/>
    <cellStyle name="常规 16 2 2 4" xfId="12460"/>
    <cellStyle name="常规 21 2 2 4" xfId="12461"/>
    <cellStyle name="常规 16 2 2 4 2" xfId="12462"/>
    <cellStyle name="常规 21 2 2 4 2" xfId="12463"/>
    <cellStyle name="常规 16 2 2 4 2 2" xfId="12464"/>
    <cellStyle name="常规 21 2 2 4 2 2" xfId="12465"/>
    <cellStyle name="常规 16 2 2 4 3" xfId="12466"/>
    <cellStyle name="常规 21 2 2 4 3" xfId="12467"/>
    <cellStyle name="常规 16 2 2 5" xfId="12468"/>
    <cellStyle name="常规 21 2 2 5" xfId="12469"/>
    <cellStyle name="常规 16 2 2 5 2" xfId="12470"/>
    <cellStyle name="常规 21 2 2 5 2" xfId="12471"/>
    <cellStyle name="常规 16 2 2 6" xfId="12472"/>
    <cellStyle name="常规 21 2 2 6" xfId="12473"/>
    <cellStyle name="常规 16 2 3" xfId="12474"/>
    <cellStyle name="常规 21 2 3" xfId="12475"/>
    <cellStyle name="常规 26 26" xfId="12476"/>
    <cellStyle name="常规 26 31" xfId="12477"/>
    <cellStyle name="常规 31 26" xfId="12478"/>
    <cellStyle name="常规 31 31" xfId="12479"/>
    <cellStyle name="常规 7 19 12 2 2" xfId="12480"/>
    <cellStyle name="好 4 6 2 3" xfId="12481"/>
    <cellStyle name="常规 16 2 3 2" xfId="12482"/>
    <cellStyle name="常规 21 2 3 2" xfId="12483"/>
    <cellStyle name="常规 26 26 2" xfId="12484"/>
    <cellStyle name="常规 26 31 2" xfId="12485"/>
    <cellStyle name="常规 31 26 2" xfId="12486"/>
    <cellStyle name="常规 31 31 2" xfId="12487"/>
    <cellStyle name="常规 7 19 12 2 2 2" xfId="12488"/>
    <cellStyle name="好 4 6 2 3 2" xfId="12489"/>
    <cellStyle name="常规 16 2 3 2 2" xfId="12490"/>
    <cellStyle name="常规 21 2 3 2 2" xfId="12491"/>
    <cellStyle name="常规 26 26 2 2" xfId="12492"/>
    <cellStyle name="常规 26 31 2 2" xfId="12493"/>
    <cellStyle name="常规 31 26 2 2" xfId="12494"/>
    <cellStyle name="常规 31 31 2 2" xfId="12495"/>
    <cellStyle name="常规 7 2 5 2 4" xfId="12496"/>
    <cellStyle name="常规 16 2 3 2 2 2" xfId="12497"/>
    <cellStyle name="常规 21 2 3 2 2 2" xfId="12498"/>
    <cellStyle name="常规 16 2 3 2 3" xfId="12499"/>
    <cellStyle name="常规 21 2 3 2 3" xfId="12500"/>
    <cellStyle name="常规 23 39 2 2" xfId="12501"/>
    <cellStyle name="常规 23 44 2 2" xfId="12502"/>
    <cellStyle name="常规 16 2 3 3" xfId="12503"/>
    <cellStyle name="常规 21 2 3 3" xfId="12504"/>
    <cellStyle name="输出 3 2 3 4 2" xfId="12505"/>
    <cellStyle name="常规 26 26 3" xfId="12506"/>
    <cellStyle name="常规 26 31 3" xfId="12507"/>
    <cellStyle name="常规 31 26 3" xfId="12508"/>
    <cellStyle name="常规 31 31 3" xfId="12509"/>
    <cellStyle name="强调文字颜色 2 3 3 2" xfId="12510"/>
    <cellStyle name="常规 16 2 3 3 2" xfId="12511"/>
    <cellStyle name="常规 21 2 3 3 2" xfId="12512"/>
    <cellStyle name="常规 16 2 3 4" xfId="12513"/>
    <cellStyle name="常规 21 2 3 4" xfId="12514"/>
    <cellStyle name="常规 16 2 4" xfId="12515"/>
    <cellStyle name="常规 21 2 4" xfId="12516"/>
    <cellStyle name="常规 26 27" xfId="12517"/>
    <cellStyle name="常规 26 32" xfId="12518"/>
    <cellStyle name="常规 31 27" xfId="12519"/>
    <cellStyle name="常规 31 32" xfId="12520"/>
    <cellStyle name="常规 7 19 12 2 3" xfId="12521"/>
    <cellStyle name="好 4 6 2 4" xfId="12522"/>
    <cellStyle name="常规 16 2 4 2" xfId="12523"/>
    <cellStyle name="常规 21 2 4 2" xfId="12524"/>
    <cellStyle name="常规 26 27 2" xfId="12525"/>
    <cellStyle name="常规 26 32 2" xfId="12526"/>
    <cellStyle name="常规 31 27 2" xfId="12527"/>
    <cellStyle name="常规 31 32 2" xfId="12528"/>
    <cellStyle name="常规 16 2 4 3" xfId="12529"/>
    <cellStyle name="常规 21 2 4 3" xfId="12530"/>
    <cellStyle name="常规 3 2 3 5 3 2 2" xfId="12531"/>
    <cellStyle name="强调文字颜色 2 3 4 2" xfId="12532"/>
    <cellStyle name="常规 26 27 3" xfId="12533"/>
    <cellStyle name="常规 26 32 3" xfId="12534"/>
    <cellStyle name="常规 31 27 3" xfId="12535"/>
    <cellStyle name="常规 31 32 3" xfId="12536"/>
    <cellStyle name="常规 16 2 5 3" xfId="12537"/>
    <cellStyle name="常规 21 2 5 3" xfId="12538"/>
    <cellStyle name="常规 26 28 3" xfId="12539"/>
    <cellStyle name="常规 26 33 3" xfId="12540"/>
    <cellStyle name="常规 31 28 3" xfId="12541"/>
    <cellStyle name="常规 31 33 3" xfId="12542"/>
    <cellStyle name="强调文字颜色 2 3 5 2" xfId="12543"/>
    <cellStyle name="常规 16 2 6 2" xfId="12544"/>
    <cellStyle name="常规 21 2 6 2" xfId="12545"/>
    <cellStyle name="常规 26 29 2" xfId="12546"/>
    <cellStyle name="常规 26 34 2" xfId="12547"/>
    <cellStyle name="常规 31 29 2" xfId="12548"/>
    <cellStyle name="常规 31 34 2" xfId="12549"/>
    <cellStyle name="常规 16 2 7" xfId="12550"/>
    <cellStyle name="常规 21 2 7" xfId="12551"/>
    <cellStyle name="强调文字颜色 3 3 2 2 3 4 2" xfId="12552"/>
    <cellStyle name="输出 3 5 2 3 2" xfId="12553"/>
    <cellStyle name="常规 26 35" xfId="12554"/>
    <cellStyle name="常规 26 40" xfId="12555"/>
    <cellStyle name="常规 31 35" xfId="12556"/>
    <cellStyle name="常规 31 40" xfId="12557"/>
    <cellStyle name="强调文字颜色 5 2 2 2" xfId="12558"/>
    <cellStyle name="常规 16 2 7 2" xfId="12559"/>
    <cellStyle name="常规 21 2 7 2" xfId="12560"/>
    <cellStyle name="常规 26 35 2" xfId="12561"/>
    <cellStyle name="常规 26 40 2" xfId="12562"/>
    <cellStyle name="常规 31 35 2" xfId="12563"/>
    <cellStyle name="常规 31 40 2" xfId="12564"/>
    <cellStyle name="强调文字颜色 5 2 2 2 2" xfId="12565"/>
    <cellStyle name="链接单元格 2 4 2 3" xfId="12566"/>
    <cellStyle name="常规 16 2 8" xfId="12567"/>
    <cellStyle name="常规 21 2 8" xfId="12568"/>
    <cellStyle name="常规 25 39 2" xfId="12569"/>
    <cellStyle name="常规 25 44 2" xfId="12570"/>
    <cellStyle name="常规 30 39 2" xfId="12571"/>
    <cellStyle name="常规 30 44 2" xfId="12572"/>
    <cellStyle name="常规 7 2 2 2 12 3 2" xfId="12573"/>
    <cellStyle name="常规 26 36" xfId="12574"/>
    <cellStyle name="常规 26 41" xfId="12575"/>
    <cellStyle name="常规 31 36" xfId="12576"/>
    <cellStyle name="常规 31 41" xfId="12577"/>
    <cellStyle name="强调文字颜色 5 2 2 3" xfId="12578"/>
    <cellStyle name="常规 16 3" xfId="12579"/>
    <cellStyle name="常规 21 3" xfId="12580"/>
    <cellStyle name="常规 16 3 2" xfId="12581"/>
    <cellStyle name="常规 21 3 2" xfId="12582"/>
    <cellStyle name="常规 16 3 2 2" xfId="12583"/>
    <cellStyle name="常规 21 3 2 2" xfId="12584"/>
    <cellStyle name="常规 16 3 2 2 2" xfId="12585"/>
    <cellStyle name="常规 21 3 2 2 2" xfId="12586"/>
    <cellStyle name="常规 16 3 2 2 2 2" xfId="12587"/>
    <cellStyle name="常规 21 3 2 2 2 2" xfId="12588"/>
    <cellStyle name="常规 16 3 2 2 3" xfId="12589"/>
    <cellStyle name="常规 21 3 2 2 3" xfId="12590"/>
    <cellStyle name="常规 16 3 2 3" xfId="12591"/>
    <cellStyle name="常规 21 3 2 3" xfId="12592"/>
    <cellStyle name="输出 3 2 4 3 2" xfId="12593"/>
    <cellStyle name="常规 16 3 2 3 2" xfId="12594"/>
    <cellStyle name="常规 21 3 2 3 2" xfId="12595"/>
    <cellStyle name="常规 16 3 3" xfId="12596"/>
    <cellStyle name="常规 21 3 3" xfId="12597"/>
    <cellStyle name="常规 16 3 3 2" xfId="12598"/>
    <cellStyle name="常规 21 3 3 2" xfId="12599"/>
    <cellStyle name="常规 16 3 3 2 2" xfId="12600"/>
    <cellStyle name="常规 21 3 3 2 2" xfId="12601"/>
    <cellStyle name="常规 16 3 3 3" xfId="12602"/>
    <cellStyle name="常规 21 3 3 3" xfId="12603"/>
    <cellStyle name="输出 3 2 4 4 2" xfId="12604"/>
    <cellStyle name="常规 16 3 4 2" xfId="12605"/>
    <cellStyle name="常规 21 3 4 2" xfId="12606"/>
    <cellStyle name="常规 16 3 4 2 2" xfId="12607"/>
    <cellStyle name="常规 21 3 4 2 2" xfId="12608"/>
    <cellStyle name="常规 16 3 4 3" xfId="12609"/>
    <cellStyle name="常规 21 3 4 3" xfId="12610"/>
    <cellStyle name="常规 16 3 5" xfId="12611"/>
    <cellStyle name="常规 21 3 5" xfId="12612"/>
    <cellStyle name="常规 16 3 5 2" xfId="12613"/>
    <cellStyle name="常规 21 3 5 2" xfId="12614"/>
    <cellStyle name="常规 16 3 6" xfId="12615"/>
    <cellStyle name="常规 21 3 6" xfId="12616"/>
    <cellStyle name="常规 16 3 6 2" xfId="12617"/>
    <cellStyle name="常规 21 3 6 2" xfId="12618"/>
    <cellStyle name="常规 16 3 7" xfId="12619"/>
    <cellStyle name="常规 21 3 7" xfId="12620"/>
    <cellStyle name="常规 16 4" xfId="12621"/>
    <cellStyle name="常规 21 4" xfId="12622"/>
    <cellStyle name="常规 16 4 2" xfId="12623"/>
    <cellStyle name="常规 21 4 2" xfId="12624"/>
    <cellStyle name="常规 16 4 2 2" xfId="12625"/>
    <cellStyle name="常规 21 4 2 2" xfId="12626"/>
    <cellStyle name="常规 16 4 2 2 2" xfId="12627"/>
    <cellStyle name="常规 21 4 2 2 2" xfId="12628"/>
    <cellStyle name="常规 16 4 2 3" xfId="12629"/>
    <cellStyle name="常规 21 4 2 3" xfId="12630"/>
    <cellStyle name="输出 3 2 5 3 2" xfId="12631"/>
    <cellStyle name="常规 16 4 3" xfId="12632"/>
    <cellStyle name="常规 21 4 3" xfId="12633"/>
    <cellStyle name="常规 16 4 3 2" xfId="12634"/>
    <cellStyle name="常规 21 4 3 2" xfId="12635"/>
    <cellStyle name="常规 7 2 4 2 45" xfId="12636"/>
    <cellStyle name="常规 16 4 4" xfId="12637"/>
    <cellStyle name="常规 21 4 4" xfId="12638"/>
    <cellStyle name="常规 16 5" xfId="12639"/>
    <cellStyle name="常规 21 5" xfId="12640"/>
    <cellStyle name="常规 16 5 2" xfId="12641"/>
    <cellStyle name="常规 21 5 2" xfId="12642"/>
    <cellStyle name="常规 16 5 2 2" xfId="12643"/>
    <cellStyle name="常规 21 5 2 2" xfId="12644"/>
    <cellStyle name="常规 7 2 4 37 5" xfId="12645"/>
    <cellStyle name="常规 7 2 4 42 5" xfId="12646"/>
    <cellStyle name="常规 16 6" xfId="12647"/>
    <cellStyle name="常规 21 6" xfId="12648"/>
    <cellStyle name="常规 16 6 2" xfId="12649"/>
    <cellStyle name="常规 21 6 2" xfId="12650"/>
    <cellStyle name="常规 16 6 2 2" xfId="12651"/>
    <cellStyle name="常规 21 6 2 2" xfId="12652"/>
    <cellStyle name="常规 16 7" xfId="12653"/>
    <cellStyle name="常规 21 7" xfId="12654"/>
    <cellStyle name="常规 8 4 2 26 2 2" xfId="12655"/>
    <cellStyle name="常规 8 4 2 31 2 2" xfId="12656"/>
    <cellStyle name="常规 7 2 2 39 2 3" xfId="12657"/>
    <cellStyle name="常规 7 2 2 44 2 3" xfId="12658"/>
    <cellStyle name="常规 16 7 2" xfId="12659"/>
    <cellStyle name="常规 21 7 2" xfId="12660"/>
    <cellStyle name="常规 8 4 2 26 2 2 2" xfId="12661"/>
    <cellStyle name="常规 8 4 2 31 2 2 2" xfId="12662"/>
    <cellStyle name="常规 16 8" xfId="12663"/>
    <cellStyle name="常规 21 8" xfId="12664"/>
    <cellStyle name="常规 8 4 2 26 2 3" xfId="12665"/>
    <cellStyle name="常规 8 4 2 31 2 3" xfId="12666"/>
    <cellStyle name="常规 16 8 2" xfId="12667"/>
    <cellStyle name="常规 21 8 2" xfId="12668"/>
    <cellStyle name="常规 8 4 2 26 2 3 2" xfId="12669"/>
    <cellStyle name="常规 8 4 2 31 2 3 2" xfId="12670"/>
    <cellStyle name="常规 165" xfId="12671"/>
    <cellStyle name="常规 170" xfId="12672"/>
    <cellStyle name="常规 215" xfId="12673"/>
    <cellStyle name="常规 220" xfId="12674"/>
    <cellStyle name="常规 166" xfId="12675"/>
    <cellStyle name="常规 171" xfId="12676"/>
    <cellStyle name="常规 216" xfId="12677"/>
    <cellStyle name="常规 221" xfId="12678"/>
    <cellStyle name="常规 167" xfId="12679"/>
    <cellStyle name="常规 172" xfId="12680"/>
    <cellStyle name="常规 217" xfId="12681"/>
    <cellStyle name="常规 222" xfId="12682"/>
    <cellStyle name="常规 168" xfId="12683"/>
    <cellStyle name="常规 173" xfId="12684"/>
    <cellStyle name="常规 218" xfId="12685"/>
    <cellStyle name="常规 223" xfId="12686"/>
    <cellStyle name="常规 3 15 2 2 2" xfId="12687"/>
    <cellStyle name="常规 3 20 2 2 2" xfId="12688"/>
    <cellStyle name="常规 8 4 2 28 4 3" xfId="12689"/>
    <cellStyle name="常规 8 4 2 33 4 3" xfId="12690"/>
    <cellStyle name="常规 169" xfId="12691"/>
    <cellStyle name="常规 174" xfId="12692"/>
    <cellStyle name="常规 219" xfId="12693"/>
    <cellStyle name="常规 224" xfId="12694"/>
    <cellStyle name="注释 7 2 2" xfId="12695"/>
    <cellStyle name="常规 17 10" xfId="12696"/>
    <cellStyle name="常规 22 10" xfId="12697"/>
    <cellStyle name="常规 17 2 2 2" xfId="12698"/>
    <cellStyle name="常规 22 2 2 2" xfId="12699"/>
    <cellStyle name="常规 17 2 2 2 2" xfId="12700"/>
    <cellStyle name="常规 22 2 2 2 2" xfId="12701"/>
    <cellStyle name="常规 17 2 2 2 2 2" xfId="12702"/>
    <cellStyle name="常规 22 2 2 2 2 2" xfId="12703"/>
    <cellStyle name="常规 17 2 2 2 2 2 2" xfId="12704"/>
    <cellStyle name="常规 22 2 2 2 2 2 2" xfId="12705"/>
    <cellStyle name="常规 17 2 2 2 2 3" xfId="12706"/>
    <cellStyle name="常规 22 2 2 2 2 3" xfId="12707"/>
    <cellStyle name="链接单元格 2 2 2 2 2 2" xfId="12708"/>
    <cellStyle name="常规 17 2 2 2 3" xfId="12709"/>
    <cellStyle name="常规 22 2 2 2 3" xfId="12710"/>
    <cellStyle name="常规 7 20 2 19 2 2" xfId="12711"/>
    <cellStyle name="常规 7 20 2 24 2 2" xfId="12712"/>
    <cellStyle name="常规 17 2 2 2 3 2" xfId="12713"/>
    <cellStyle name="常规 22 2 2 2 3 2" xfId="12714"/>
    <cellStyle name="常规 7 20 2 19 2 2 2" xfId="12715"/>
    <cellStyle name="常规 7 20 2 24 2 2 2" xfId="12716"/>
    <cellStyle name="常规 17 2 2 2 4" xfId="12717"/>
    <cellStyle name="常规 22 2 2 2 4" xfId="12718"/>
    <cellStyle name="常规 7 20 2 19 2 3" xfId="12719"/>
    <cellStyle name="常规 7 20 2 24 2 3" xfId="12720"/>
    <cellStyle name="常规 2 10 2 2" xfId="12721"/>
    <cellStyle name="常规 17 2 2 3" xfId="12722"/>
    <cellStyle name="常规 22 2 2 3" xfId="12723"/>
    <cellStyle name="输出 3 3 3 3 2" xfId="12724"/>
    <cellStyle name="常规 17 2 2 3 2" xfId="12725"/>
    <cellStyle name="常规 22 2 2 3 2" xfId="12726"/>
    <cellStyle name="常规 17 2 2 3 2 2" xfId="12727"/>
    <cellStyle name="常规 22 2 2 3 2 2" xfId="12728"/>
    <cellStyle name="常规 33 15 3" xfId="12729"/>
    <cellStyle name="常规 33 20 3" xfId="12730"/>
    <cellStyle name="常规 17 2 2 3 3" xfId="12731"/>
    <cellStyle name="常规 22 2 2 3 3" xfId="12732"/>
    <cellStyle name="常规 7 20 2 19 3 2" xfId="12733"/>
    <cellStyle name="常规 7 20 2 24 3 2" xfId="12734"/>
    <cellStyle name="常规 17 2 2 4" xfId="12735"/>
    <cellStyle name="常规 22 2 2 4" xfId="12736"/>
    <cellStyle name="常规 17 2 2 4 2" xfId="12737"/>
    <cellStyle name="常规 22 2 2 4 2" xfId="12738"/>
    <cellStyle name="常规 17 2 2 4 3" xfId="12739"/>
    <cellStyle name="常规 22 2 2 4 3" xfId="12740"/>
    <cellStyle name="常规 7 20 2 19 4 2" xfId="12741"/>
    <cellStyle name="常规 7 20 2 24 4 2" xfId="12742"/>
    <cellStyle name="常规 17 2 2 5" xfId="12743"/>
    <cellStyle name="常规 22 2 2 5" xfId="12744"/>
    <cellStyle name="常规 17 2 2 5 2" xfId="12745"/>
    <cellStyle name="常规 22 2 2 5 2" xfId="12746"/>
    <cellStyle name="常规 38 2 6" xfId="12747"/>
    <cellStyle name="常规 17 2 2 6" xfId="12748"/>
    <cellStyle name="常规 22 2 2 6" xfId="12749"/>
    <cellStyle name="常规 17 2 3" xfId="12750"/>
    <cellStyle name="常规 22 2 3" xfId="12751"/>
    <cellStyle name="常规 17 2 7" xfId="12752"/>
    <cellStyle name="常规 22 2 7" xfId="12753"/>
    <cellStyle name="强调文字颜色 3 3 2 2 4 4 2" xfId="12754"/>
    <cellStyle name="常规 19 2 2 3" xfId="12755"/>
    <cellStyle name="常规 24 2 2 3" xfId="12756"/>
    <cellStyle name="常规 17 2 8" xfId="12757"/>
    <cellStyle name="常规 22 2 8" xfId="12758"/>
    <cellStyle name="常规 7 2 2 2 13 3 2" xfId="12759"/>
    <cellStyle name="常规 19 2 2 4" xfId="12760"/>
    <cellStyle name="常规 24 2 2 4" xfId="12761"/>
    <cellStyle name="常规 17 3 2 2 2" xfId="12762"/>
    <cellStyle name="常规 22 3 2 2 2" xfId="12763"/>
    <cellStyle name="常规 17 3 2 2 2 2" xfId="12764"/>
    <cellStyle name="常规 22 3 2 2 2 2" xfId="12765"/>
    <cellStyle name="常规 5 11" xfId="12766"/>
    <cellStyle name="常规 17 3 2 2 3" xfId="12767"/>
    <cellStyle name="常规 22 3 2 2 3" xfId="12768"/>
    <cellStyle name="常规 3 2 2 3 2" xfId="12769"/>
    <cellStyle name="常规 17 3 2 3" xfId="12770"/>
    <cellStyle name="常规 22 3 2 3" xfId="12771"/>
    <cellStyle name="输出 3 3 4 3 2" xfId="12772"/>
    <cellStyle name="常规 17 3 2 3 2" xfId="12773"/>
    <cellStyle name="常规 22 3 2 3 2" xfId="12774"/>
    <cellStyle name="常规 3 2 2 3 2 2" xfId="12775"/>
    <cellStyle name="常规 17 3 2 4" xfId="12776"/>
    <cellStyle name="常规 22 3 2 4" xfId="12777"/>
    <cellStyle name="常规 3 2 2 3 3" xfId="12778"/>
    <cellStyle name="常规 17 3 5" xfId="12779"/>
    <cellStyle name="常规 22 3 5" xfId="12780"/>
    <cellStyle name="常规 17 3 6" xfId="12781"/>
    <cellStyle name="常规 22 3 6" xfId="12782"/>
    <cellStyle name="常规 19 2 3 2" xfId="12783"/>
    <cellStyle name="常规 24 2 3 2" xfId="12784"/>
    <cellStyle name="常规 17 4 2 2" xfId="12785"/>
    <cellStyle name="常规 22 4 2 2" xfId="12786"/>
    <cellStyle name="常规 17 4 2 2 2" xfId="12787"/>
    <cellStyle name="常规 22 4 2 2 2" xfId="12788"/>
    <cellStyle name="常规 26 6" xfId="12789"/>
    <cellStyle name="常规 31 6" xfId="12790"/>
    <cellStyle name="常规 3 2 3 3 2" xfId="12791"/>
    <cellStyle name="常规 17 4 2 3" xfId="12792"/>
    <cellStyle name="常规 22 4 2 3" xfId="12793"/>
    <cellStyle name="输出 3 3 5 3 2" xfId="12794"/>
    <cellStyle name="常规 17 4 3" xfId="12795"/>
    <cellStyle name="常规 22 4 3" xfId="12796"/>
    <cellStyle name="常规 17 4 4" xfId="12797"/>
    <cellStyle name="常规 22 4 4" xfId="12798"/>
    <cellStyle name="常规 17 5 2 2" xfId="12799"/>
    <cellStyle name="常规 22 5 2 2" xfId="12800"/>
    <cellStyle name="常规 17 6 2" xfId="12801"/>
    <cellStyle name="常规 22 6 2" xfId="12802"/>
    <cellStyle name="常规 17 6 2 2" xfId="12803"/>
    <cellStyle name="常规 22 6 2 2" xfId="12804"/>
    <cellStyle name="汇总 4" xfId="12805"/>
    <cellStyle name="常规 17 7" xfId="12806"/>
    <cellStyle name="常规 22 7" xfId="12807"/>
    <cellStyle name="常规 8 4 2 26 3 2" xfId="12808"/>
    <cellStyle name="常规 8 4 2 31 3 2" xfId="12809"/>
    <cellStyle name="常规 17 7 2" xfId="12810"/>
    <cellStyle name="常规 22 7 2" xfId="12811"/>
    <cellStyle name="常规 7 2 2 45 2 3" xfId="12812"/>
    <cellStyle name="常规 7 2 2 50 2 3" xfId="12813"/>
    <cellStyle name="常规 17 8" xfId="12814"/>
    <cellStyle name="常规 22 8" xfId="12815"/>
    <cellStyle name="常规 17 8 2" xfId="12816"/>
    <cellStyle name="常规 22 8 2" xfId="12817"/>
    <cellStyle name="常规 18 2 2 2 2" xfId="12818"/>
    <cellStyle name="常规 23 2 2 2 2" xfId="12819"/>
    <cellStyle name="常规 7 19 2 2 6 2" xfId="12820"/>
    <cellStyle name="常规 8 19 2 3 2" xfId="12821"/>
    <cellStyle name="常规 8 24 2 3 2" xfId="12822"/>
    <cellStyle name="常规 18 2 2 2 3" xfId="12823"/>
    <cellStyle name="常规 23 2 2 2 3" xfId="12824"/>
    <cellStyle name="常规 7 19 2 2 6 3" xfId="12825"/>
    <cellStyle name="常规 7 19 2 2 6 3 2" xfId="12826"/>
    <cellStyle name="常规 18 2 2 2 3 2" xfId="12827"/>
    <cellStyle name="常规 23 2 2 2 3 2" xfId="12828"/>
    <cellStyle name="输出 2 4 2 3" xfId="12829"/>
    <cellStyle name="常规 18 2 2 2 4" xfId="12830"/>
    <cellStyle name="常规 23 2 2 2 4" xfId="12831"/>
    <cellStyle name="常规 7 19 2 2 6 4" xfId="12832"/>
    <cellStyle name="常规 7 20 13 2 2 2" xfId="12833"/>
    <cellStyle name="常规 18 2 2 3" xfId="12834"/>
    <cellStyle name="常规 23 2 2 3" xfId="12835"/>
    <cellStyle name="常规 7 19 2 2 7" xfId="12836"/>
    <cellStyle name="常规 8 19 2 4" xfId="12837"/>
    <cellStyle name="常规 8 24 2 4" xfId="12838"/>
    <cellStyle name="常规 18 2 2 3 2" xfId="12839"/>
    <cellStyle name="常规 23 2 2 3 2" xfId="12840"/>
    <cellStyle name="常规 7 19 2 2 7 2" xfId="12841"/>
    <cellStyle name="常规 18 2 2 3 2 2" xfId="12842"/>
    <cellStyle name="常规 23 2 2 3 2 2" xfId="12843"/>
    <cellStyle name="常规 7 19 2 2 7 2 2" xfId="12844"/>
    <cellStyle name="常规 18 2 2 3 3" xfId="12845"/>
    <cellStyle name="常规 23 2 2 3 3" xfId="12846"/>
    <cellStyle name="常规 7 19 2 2 7 3" xfId="12847"/>
    <cellStyle name="常规 18 2 2 4" xfId="12848"/>
    <cellStyle name="常规 23 2 2 4" xfId="12849"/>
    <cellStyle name="常规 7 19 2 2 8" xfId="12850"/>
    <cellStyle name="常规 18 2 2 4 2" xfId="12851"/>
    <cellStyle name="常规 23 2 2 4 2" xfId="12852"/>
    <cellStyle name="常规 7 19 2 2 8 2" xfId="12853"/>
    <cellStyle name="常规 7 2 2 2 2 25 2 3" xfId="12854"/>
    <cellStyle name="常规 7 2 2 2 2 30 2 3" xfId="12855"/>
    <cellStyle name="常规 18 2 2 4 2 2" xfId="12856"/>
    <cellStyle name="常规 23 2 2 4 2 2" xfId="12857"/>
    <cellStyle name="常规 7 19 2 2 8 2 2" xfId="12858"/>
    <cellStyle name="常规 7 2 2 2 2 25 2 3 2" xfId="12859"/>
    <cellStyle name="常规 7 2 2 2 2 30 2 3 2" xfId="12860"/>
    <cellStyle name="常规 18 2 2 4 3" xfId="12861"/>
    <cellStyle name="常规 23 2 2 4 3" xfId="12862"/>
    <cellStyle name="常规 7 19 2 2 8 3" xfId="12863"/>
    <cellStyle name="常规 7 2 2 2 2 25 2 4" xfId="12864"/>
    <cellStyle name="常规 7 2 2 2 2 30 2 4" xfId="12865"/>
    <cellStyle name="常规 18 2 2 5 2" xfId="12866"/>
    <cellStyle name="常规 23 2 2 5 2" xfId="12867"/>
    <cellStyle name="常规 7 19 2 2 9 2" xfId="12868"/>
    <cellStyle name="常规 18 2 2 6" xfId="12869"/>
    <cellStyle name="常规 23 2 2 6" xfId="12870"/>
    <cellStyle name="常规 18 2 3" xfId="12871"/>
    <cellStyle name="常规 23 2 3" xfId="12872"/>
    <cellStyle name="常规 18 2 4" xfId="12873"/>
    <cellStyle name="常规 23 2 4" xfId="12874"/>
    <cellStyle name="常规 18 2 7" xfId="12875"/>
    <cellStyle name="常规 23 2 7" xfId="12876"/>
    <cellStyle name="常规 19 3 2 3" xfId="12877"/>
    <cellStyle name="常规 24 3 2 3" xfId="12878"/>
    <cellStyle name="常规 3 4 2 3 2" xfId="12879"/>
    <cellStyle name="常规 18 2 8" xfId="12880"/>
    <cellStyle name="常规 23 2 8" xfId="12881"/>
    <cellStyle name="常规 7 2 2 2 14 3 2" xfId="12882"/>
    <cellStyle name="常规 19 3 2 4" xfId="12883"/>
    <cellStyle name="常规 24 3 2 4" xfId="12884"/>
    <cellStyle name="常规 3 4 2 3 3" xfId="12885"/>
    <cellStyle name="常规 18 3 2 2 2" xfId="12886"/>
    <cellStyle name="常规 23 3 2 2 2" xfId="12887"/>
    <cellStyle name="常规 8 25 2 3 2" xfId="12888"/>
    <cellStyle name="常规 8 30 2 3 2" xfId="12889"/>
    <cellStyle name="常规 18 3 2 2 2 2" xfId="12890"/>
    <cellStyle name="常规 23 3 2 2 2 2" xfId="12891"/>
    <cellStyle name="常规 18 3 2 2 3" xfId="12892"/>
    <cellStyle name="常规 23 3 2 2 3" xfId="12893"/>
    <cellStyle name="常规 18 3 2 3" xfId="12894"/>
    <cellStyle name="常规 23 3 2 3" xfId="12895"/>
    <cellStyle name="常规 3 3 2 3 2" xfId="12896"/>
    <cellStyle name="常规 8 25 2 4" xfId="12897"/>
    <cellStyle name="常规 8 30 2 4" xfId="12898"/>
    <cellStyle name="常规 18 3 2 3 2" xfId="12899"/>
    <cellStyle name="常规 23 3 2 3 2" xfId="12900"/>
    <cellStyle name="常规 3 3 2 3 2 2" xfId="12901"/>
    <cellStyle name="常规 18 3 2 4" xfId="12902"/>
    <cellStyle name="常规 23 3 2 4" xfId="12903"/>
    <cellStyle name="常规 3 3 2 3 3" xfId="12904"/>
    <cellStyle name="常规 18 3 3" xfId="12905"/>
    <cellStyle name="常规 23 3 3" xfId="12906"/>
    <cellStyle name="常规 18 3 4" xfId="12907"/>
    <cellStyle name="常规 23 3 4" xfId="12908"/>
    <cellStyle name="常规 18 3 5" xfId="12909"/>
    <cellStyle name="常规 23 3 5" xfId="12910"/>
    <cellStyle name="常规 18 3 6" xfId="12911"/>
    <cellStyle name="常规 23 3 6" xfId="12912"/>
    <cellStyle name="常规 19 3 3 2" xfId="12913"/>
    <cellStyle name="常规 24 3 3 2" xfId="12914"/>
    <cellStyle name="常规 18 4 2 2 2" xfId="12915"/>
    <cellStyle name="常规 23 4 2 2 2" xfId="12916"/>
    <cellStyle name="常规 8 26 2 3 2" xfId="12917"/>
    <cellStyle name="常规 8 31 2 3 2" xfId="12918"/>
    <cellStyle name="常规 18 4 2 3" xfId="12919"/>
    <cellStyle name="常规 23 4 2 3" xfId="12920"/>
    <cellStyle name="常规 3 3 3 3 2" xfId="12921"/>
    <cellStyle name="常规 8 26 2 4" xfId="12922"/>
    <cellStyle name="常规 8 31 2 4" xfId="12923"/>
    <cellStyle name="常规 18 4 3" xfId="12924"/>
    <cellStyle name="常规 23 4 3" xfId="12925"/>
    <cellStyle name="常规 18 4 4" xfId="12926"/>
    <cellStyle name="常规 23 4 4" xfId="12927"/>
    <cellStyle name="常规 18 7" xfId="12928"/>
    <cellStyle name="常规 23 7" xfId="12929"/>
    <cellStyle name="常规 8 4 2 26 4 2" xfId="12930"/>
    <cellStyle name="常规 8 4 2 31 4 2" xfId="12931"/>
    <cellStyle name="常规 18 8" xfId="12932"/>
    <cellStyle name="常规 23 8" xfId="12933"/>
    <cellStyle name="常规 8 4 2 26 4 3" xfId="12934"/>
    <cellStyle name="常规 8 4 2 31 4 3" xfId="12935"/>
    <cellStyle name="常规 18 9" xfId="12936"/>
    <cellStyle name="常规 23 9" xfId="12937"/>
    <cellStyle name="常规 7 2 2 2 2 36 2 2 2" xfId="12938"/>
    <cellStyle name="常规 7 2 2 2 2 41 2 2 2" xfId="12939"/>
    <cellStyle name="常规 187" xfId="12940"/>
    <cellStyle name="常规 192" xfId="12941"/>
    <cellStyle name="常规 237" xfId="12942"/>
    <cellStyle name="常规 242" xfId="12943"/>
    <cellStyle name="常规 6 2" xfId="12944"/>
    <cellStyle name="常规 188" xfId="12945"/>
    <cellStyle name="常规 193" xfId="12946"/>
    <cellStyle name="常规 238" xfId="12947"/>
    <cellStyle name="常规 243" xfId="12948"/>
    <cellStyle name="常规 6 3" xfId="12949"/>
    <cellStyle name="常规 19 10" xfId="12950"/>
    <cellStyle name="常规 24 10" xfId="12951"/>
    <cellStyle name="常规 19 2 2 2 2 2 2" xfId="12952"/>
    <cellStyle name="常规 24 2 2 2 2 2 2" xfId="12953"/>
    <cellStyle name="计算 3 2 5" xfId="12954"/>
    <cellStyle name="常规 19 2 2 2 2 3" xfId="12955"/>
    <cellStyle name="常规 24 2 2 2 2 3" xfId="12956"/>
    <cellStyle name="常规 7 20 2 28 2 2" xfId="12957"/>
    <cellStyle name="常规 7 20 2 33 2 2" xfId="12958"/>
    <cellStyle name="常规 19 2 2 2 4" xfId="12959"/>
    <cellStyle name="常规 24 2 2 2 4" xfId="12960"/>
    <cellStyle name="常规 19 2 2 3 2 2" xfId="12961"/>
    <cellStyle name="常规 24 2 2 3 2 2" xfId="12962"/>
    <cellStyle name="常规 19 2 2 3 3" xfId="12963"/>
    <cellStyle name="常规 24 2 2 3 3" xfId="12964"/>
    <cellStyle name="常规 19 2 2 4 2" xfId="12965"/>
    <cellStyle name="常规 24 2 2 4 2" xfId="12966"/>
    <cellStyle name="常规 19 2 2 4 2 2" xfId="12967"/>
    <cellStyle name="常规 24 2 2 4 2 2" xfId="12968"/>
    <cellStyle name="常规 19 2 2 4 3" xfId="12969"/>
    <cellStyle name="常规 24 2 2 4 3" xfId="12970"/>
    <cellStyle name="常规 19 2 2 5 2" xfId="12971"/>
    <cellStyle name="常规 24 2 2 5 2" xfId="12972"/>
    <cellStyle name="常规 19 2 2 6" xfId="12973"/>
    <cellStyle name="常规 24 2 2 6" xfId="12974"/>
    <cellStyle name="常规 19 2 3" xfId="12975"/>
    <cellStyle name="常规 24 2 3" xfId="12976"/>
    <cellStyle name="常规 19 2 3 2 3" xfId="12977"/>
    <cellStyle name="常规 24 2 3 2 3" xfId="12978"/>
    <cellStyle name="常规 3 2 2 7 2" xfId="12979"/>
    <cellStyle name="常规 22 3 7" xfId="12980"/>
    <cellStyle name="常规 19 2 3 3" xfId="12981"/>
    <cellStyle name="常规 24 2 3 3" xfId="12982"/>
    <cellStyle name="常规 19 2 3 3 2" xfId="12983"/>
    <cellStyle name="常规 24 2 3 3 2" xfId="12984"/>
    <cellStyle name="常规 19 2 3 4" xfId="12985"/>
    <cellStyle name="常规 24 2 3 4" xfId="12986"/>
    <cellStyle name="常规 7 2 2 2 13 4 2" xfId="12987"/>
    <cellStyle name="常规 19 2 4" xfId="12988"/>
    <cellStyle name="常规 24 2 4" xfId="12989"/>
    <cellStyle name="常规 19 2 4 2" xfId="12990"/>
    <cellStyle name="常规 24 2 4 2" xfId="12991"/>
    <cellStyle name="常规 19 2 4 3" xfId="12992"/>
    <cellStyle name="常规 24 2 4 3" xfId="12993"/>
    <cellStyle name="常规 19 2 5 3" xfId="12994"/>
    <cellStyle name="常规 24 2 5 3" xfId="12995"/>
    <cellStyle name="常规 19 2 6 2" xfId="12996"/>
    <cellStyle name="常规 24 2 6 2" xfId="12997"/>
    <cellStyle name="常规 19 4 2 2 2" xfId="12998"/>
    <cellStyle name="常规 24 4 2 2 2" xfId="12999"/>
    <cellStyle name="常规 19 2 7" xfId="13000"/>
    <cellStyle name="常规 24 2 7" xfId="13001"/>
    <cellStyle name="常规 19 4 2 3" xfId="13002"/>
    <cellStyle name="常规 24 4 2 3" xfId="13003"/>
    <cellStyle name="常规 3 4 3 3 2" xfId="13004"/>
    <cellStyle name="链接单元格 2 2 6 2" xfId="13005"/>
    <cellStyle name="常规 19 3 3" xfId="13006"/>
    <cellStyle name="常规 24 3 3" xfId="13007"/>
    <cellStyle name="常规 23 3 7" xfId="13008"/>
    <cellStyle name="常规 19 3 3 3" xfId="13009"/>
    <cellStyle name="常规 24 3 3 3" xfId="13010"/>
    <cellStyle name="常规 3 4 2 4 2" xfId="13011"/>
    <cellStyle name="常规 19 3 4" xfId="13012"/>
    <cellStyle name="常规 24 3 4" xfId="13013"/>
    <cellStyle name="汇总 3 2 2 2 2" xfId="13014"/>
    <cellStyle name="常规 19 3 4 2" xfId="13015"/>
    <cellStyle name="常规 24 3 4 2" xfId="13016"/>
    <cellStyle name="汇总 3 2 2 2 2 2" xfId="13017"/>
    <cellStyle name="常规 19 3 4 2 2" xfId="13018"/>
    <cellStyle name="常规 24 3 4 2 2" xfId="13019"/>
    <cellStyle name="汇总 3 2 2 2 2 2 2" xfId="13020"/>
    <cellStyle name="常规 19 3 4 3" xfId="13021"/>
    <cellStyle name="常规 24 3 4 3" xfId="13022"/>
    <cellStyle name="常规 3 4 2 5 2" xfId="13023"/>
    <cellStyle name="汇总 3 2 2 2 2 3" xfId="13024"/>
    <cellStyle name="常规 19 3 5" xfId="13025"/>
    <cellStyle name="常规 24 3 5" xfId="13026"/>
    <cellStyle name="汇总 3 2 2 2 3" xfId="13027"/>
    <cellStyle name="常规 19 3 5 2" xfId="13028"/>
    <cellStyle name="常规 24 3 5 2" xfId="13029"/>
    <cellStyle name="汇总 3 2 2 2 3 2" xfId="13030"/>
    <cellStyle name="常规 19 3 6" xfId="13031"/>
    <cellStyle name="常规 24 3 6" xfId="13032"/>
    <cellStyle name="常规 19 4 3 2" xfId="13033"/>
    <cellStyle name="常规 24 4 3 2" xfId="13034"/>
    <cellStyle name="汇总 3 2 2 2 4" xfId="13035"/>
    <cellStyle name="常规 19 4 3" xfId="13036"/>
    <cellStyle name="常规 24 4 3" xfId="13037"/>
    <cellStyle name="常规 19 4 4" xfId="13038"/>
    <cellStyle name="常规 24 4 4" xfId="13039"/>
    <cellStyle name="汇总 3 2 2 3 2" xfId="13040"/>
    <cellStyle name="常规 19 5" xfId="13041"/>
    <cellStyle name="常规 24 5" xfId="13042"/>
    <cellStyle name="常规 19 6" xfId="13043"/>
    <cellStyle name="常规 24 6" xfId="13044"/>
    <cellStyle name="常规 7 2 57 2 3 2" xfId="13045"/>
    <cellStyle name="常规 19 6 2" xfId="13046"/>
    <cellStyle name="常规 24 6 2" xfId="13047"/>
    <cellStyle name="常规 19 6 2 2" xfId="13048"/>
    <cellStyle name="常规 24 6 2 2" xfId="13049"/>
    <cellStyle name="常规 26 2 6" xfId="13050"/>
    <cellStyle name="常规 31 2 6" xfId="13051"/>
    <cellStyle name="常规 19 7" xfId="13052"/>
    <cellStyle name="常规 24 7" xfId="13053"/>
    <cellStyle name="注释 2 56 2 2 2" xfId="13054"/>
    <cellStyle name="注释 2 61 2 2 2" xfId="13055"/>
    <cellStyle name="强调文字颜色 5 3 2 2 4 2 2" xfId="13056"/>
    <cellStyle name="常规 19 7 2" xfId="13057"/>
    <cellStyle name="常规 24 7 2" xfId="13058"/>
    <cellStyle name="常规 7 2 2 47 2 3" xfId="13059"/>
    <cellStyle name="常规 7 2 2 52 2 3" xfId="13060"/>
    <cellStyle name="强调文字颜色 5 3 2 2 4 2 2 2" xfId="13061"/>
    <cellStyle name="常规 19 8" xfId="13062"/>
    <cellStyle name="常规 24 8" xfId="13063"/>
    <cellStyle name="强调文字颜色 5 3 2 2 4 2 3" xfId="13064"/>
    <cellStyle name="常规 19 8 2" xfId="13065"/>
    <cellStyle name="常规 24 8 2" xfId="13066"/>
    <cellStyle name="强调文字颜色 5 3 2 2 4 2 3 2" xfId="13067"/>
    <cellStyle name="常规 19 9" xfId="13068"/>
    <cellStyle name="常规 24 9" xfId="13069"/>
    <cellStyle name="警告文本 3 3 2 2 2" xfId="13070"/>
    <cellStyle name="常规 7 2 2 2 2 36 2 3 2" xfId="13071"/>
    <cellStyle name="常规 7 2 2 2 2 41 2 3 2" xfId="13072"/>
    <cellStyle name="强调文字颜色 5 3 2 2 4 2 4" xfId="13073"/>
    <cellStyle name="常规 195" xfId="13074"/>
    <cellStyle name="常规 245" xfId="13075"/>
    <cellStyle name="常规 250" xfId="13076"/>
    <cellStyle name="常规 300" xfId="13077"/>
    <cellStyle name="常规 6 5" xfId="13078"/>
    <cellStyle name="常规 196" xfId="13079"/>
    <cellStyle name="常规 246" xfId="13080"/>
    <cellStyle name="常规 251" xfId="13081"/>
    <cellStyle name="常规 301" xfId="13082"/>
    <cellStyle name="常规 6 6" xfId="13083"/>
    <cellStyle name="常规 197" xfId="13084"/>
    <cellStyle name="常规 247" xfId="13085"/>
    <cellStyle name="常规 252" xfId="13086"/>
    <cellStyle name="常规 302" xfId="13087"/>
    <cellStyle name="常规 6 7" xfId="13088"/>
    <cellStyle name="常规 2" xfId="13089"/>
    <cellStyle name="常规 2 10 2" xfId="13090"/>
    <cellStyle name="输出 3 3 3 3" xfId="13091"/>
    <cellStyle name="常规 2 11" xfId="13092"/>
    <cellStyle name="常规 2 11 2" xfId="13093"/>
    <cellStyle name="常规 3 2 2 3" xfId="13094"/>
    <cellStyle name="输出 3 3 4 3" xfId="13095"/>
    <cellStyle name="常规 2 12" xfId="13096"/>
    <cellStyle name="注释 2 15 2 3 2" xfId="13097"/>
    <cellStyle name="注释 2 20 2 3 2" xfId="13098"/>
    <cellStyle name="常规 2 12 2" xfId="13099"/>
    <cellStyle name="常规 3 2 3 3" xfId="13100"/>
    <cellStyle name="输出 3 3 5 3" xfId="13101"/>
    <cellStyle name="常规 8 3 2 3 2" xfId="13102"/>
    <cellStyle name="常规 2 13" xfId="13103"/>
    <cellStyle name="计算 3 5 2" xfId="13104"/>
    <cellStyle name="常规 3 2 4 3" xfId="13105"/>
    <cellStyle name="常规 2 13 2" xfId="13106"/>
    <cellStyle name="计算 3 5 2 2" xfId="13107"/>
    <cellStyle name="常规 2 14" xfId="13108"/>
    <cellStyle name="计算 3 5 3" xfId="13109"/>
    <cellStyle name="常规 3 2 5 3" xfId="13110"/>
    <cellStyle name="常规 2 14 2" xfId="13111"/>
    <cellStyle name="计算 3 5 3 2" xfId="13112"/>
    <cellStyle name="常规 2 15" xfId="13113"/>
    <cellStyle name="计算 3 5 4" xfId="13114"/>
    <cellStyle name="常规 2 16" xfId="13115"/>
    <cellStyle name="计算 3 5 5" xfId="13116"/>
    <cellStyle name="常规 2 16 2" xfId="13117"/>
    <cellStyle name="常规 2 17" xfId="13118"/>
    <cellStyle name="常规 2 2" xfId="13119"/>
    <cellStyle name="常规 2 2 10" xfId="13120"/>
    <cellStyle name="注释 3 9 2 3 2" xfId="13121"/>
    <cellStyle name="常规 2 2 11" xfId="13122"/>
    <cellStyle name="常规 2 2 12" xfId="13123"/>
    <cellStyle name="常规 2 2 2" xfId="13124"/>
    <cellStyle name="输出 2 3 4" xfId="13125"/>
    <cellStyle name="常规 2 2 2 2" xfId="13126"/>
    <cellStyle name="输出 2 3 4 2" xfId="13127"/>
    <cellStyle name="常规 2 2 2 2 2" xfId="13128"/>
    <cellStyle name="输出 2 3 4 2 2" xfId="13129"/>
    <cellStyle name="常规 8 4 3 3" xfId="13130"/>
    <cellStyle name="常规 2 2 2 2 2 2" xfId="13131"/>
    <cellStyle name="输出 2 3 4 2 2 2" xfId="13132"/>
    <cellStyle name="常规 2 2 2 2 2 2 2" xfId="13133"/>
    <cellStyle name="常规 7 23 2 4" xfId="13134"/>
    <cellStyle name="常规 2 2 2 2 2 2 2 2" xfId="13135"/>
    <cellStyle name="常规 2 2 2 2 2 2 2 3" xfId="13136"/>
    <cellStyle name="常规 7 2 55 4 2" xfId="13137"/>
    <cellStyle name="常规 2 2 2 2 2 2 2 3 2" xfId="13138"/>
    <cellStyle name="常规 7 2 55 4 2 2" xfId="13139"/>
    <cellStyle name="常规 2 2 2 2 2 2 2 3 2 2" xfId="13140"/>
    <cellStyle name="常规 2 2 2 2 2 2 2 3 2 2 2" xfId="13141"/>
    <cellStyle name="常规 7 19 55 4" xfId="13142"/>
    <cellStyle name="常规 2 2 2 2 2 2 2 3 2 2 2 2" xfId="13143"/>
    <cellStyle name="常规 7 19 55 4 2" xfId="13144"/>
    <cellStyle name="常规 2 2 2 2 2 2 2 3 2 3" xfId="13145"/>
    <cellStyle name="常规 2 2 2 2 2 2 2 3 2 3 2" xfId="13146"/>
    <cellStyle name="常规 7 19 56 4" xfId="13147"/>
    <cellStyle name="常规 2 2 2 2 2 2 2 3 2 4" xfId="13148"/>
    <cellStyle name="输入 2 3 4 2 2 2" xfId="13149"/>
    <cellStyle name="常规 2 2 2 2 2 2 2 3 2 4 2" xfId="13150"/>
    <cellStyle name="常规 7 19 57 4" xfId="13151"/>
    <cellStyle name="常规 2 2 2 2 2 2 2 3 2 5" xfId="13152"/>
    <cellStyle name="常规 2 2 2 2 2 2 2 3 3" xfId="13153"/>
    <cellStyle name="常规 2 2 2 2 2 2 2 3 3 2" xfId="13154"/>
    <cellStyle name="常规 2 2 2 2 2 2 2 3 3 2 2" xfId="13155"/>
    <cellStyle name="常规 2 2 2 2 2 2 2 3 3 3" xfId="13156"/>
    <cellStyle name="常规 2 2 2 2 2 2 2 3 4" xfId="13157"/>
    <cellStyle name="常规 3 13 2 2 2" xfId="13158"/>
    <cellStyle name="常规 2 2 2 2 2 2 2 3 4 2" xfId="13159"/>
    <cellStyle name="常规 2 2 2 2 2 2 2 3 5" xfId="13160"/>
    <cellStyle name="常规 2 2 2 2 2 2 3" xfId="13161"/>
    <cellStyle name="常规 2 2 2 2 2 2 3 2" xfId="13162"/>
    <cellStyle name="常规 2 2 2 2 2 2 4" xfId="13163"/>
    <cellStyle name="常规 2 2 2 2 2 3" xfId="13164"/>
    <cellStyle name="常规 2 2 2 2 2 3 2" xfId="13165"/>
    <cellStyle name="常规 2 2 2 2 2 3 2 2" xfId="13166"/>
    <cellStyle name="常规 2 2 2 2 2 3 3" xfId="13167"/>
    <cellStyle name="常规 2 2 2 2 2 4" xfId="13168"/>
    <cellStyle name="常规 2 2 2 2 2 4 2" xfId="13169"/>
    <cellStyle name="常规 2 2 2 2 2 5" xfId="13170"/>
    <cellStyle name="常规 2 2 2 2 2 5 2" xfId="13171"/>
    <cellStyle name="常规 2 2 2 2 2 5 2 2" xfId="13172"/>
    <cellStyle name="常规 8 2 2 7" xfId="13173"/>
    <cellStyle name="常规 34 2 3 2 3" xfId="13174"/>
    <cellStyle name="常规 2 2 2 2 2 5 2 2 2" xfId="13175"/>
    <cellStyle name="常规 7 19 27 4 3" xfId="13176"/>
    <cellStyle name="常规 7 19 32 4 3" xfId="13177"/>
    <cellStyle name="常规 8 2 2 7 2" xfId="13178"/>
    <cellStyle name="计算 3 2 2 2 4" xfId="13179"/>
    <cellStyle name="常规 2 2 2 2 2 5 2 2 2 2" xfId="13180"/>
    <cellStyle name="常规 8 2 2 7 2 2" xfId="13181"/>
    <cellStyle name="计算 3 2 2 2 4 2" xfId="13182"/>
    <cellStyle name="常规 2 2 2 2 2 5 2 2 3" xfId="13183"/>
    <cellStyle name="常规 8 2 2 7 3" xfId="13184"/>
    <cellStyle name="计算 3 2 2 2 5" xfId="13185"/>
    <cellStyle name="常规 2 2 2 2 2 5 2 3" xfId="13186"/>
    <cellStyle name="常规 7 2 58 4 2" xfId="13187"/>
    <cellStyle name="常规 8 2 2 8" xfId="13188"/>
    <cellStyle name="常规 2 2 2 2 2 5 2 3 2" xfId="13189"/>
    <cellStyle name="常规 8 2 2 8 2" xfId="13190"/>
    <cellStyle name="常规 7 2 58 4 2 2" xfId="13191"/>
    <cellStyle name="计算 3 2 2 3 4" xfId="13192"/>
    <cellStyle name="常规 2 2 2 2 2 5 2 4" xfId="13193"/>
    <cellStyle name="常规 7 2 4 19 2 2 2" xfId="13194"/>
    <cellStyle name="常规 7 2 4 24 2 2 2" xfId="13195"/>
    <cellStyle name="常规 7 2 58 4 3" xfId="13196"/>
    <cellStyle name="常规 8 2 2 9" xfId="13197"/>
    <cellStyle name="常规 2 2 2 2 2 5 2 4 2" xfId="13198"/>
    <cellStyle name="常规 8 2 2 9 2" xfId="13199"/>
    <cellStyle name="计算 3 2 2 4 4" xfId="13200"/>
    <cellStyle name="常规 2 2 2 2 2 5 3" xfId="13201"/>
    <cellStyle name="常规 2 2 2 2 2 5 3 2" xfId="13202"/>
    <cellStyle name="常规 2 2 2 2 2 5 3 3" xfId="13203"/>
    <cellStyle name="常规 2 2 2 2 2 5 4" xfId="13204"/>
    <cellStyle name="常规 2 2 2 2 2 5 4 2" xfId="13205"/>
    <cellStyle name="常规 2 2 2 2 2 6" xfId="13206"/>
    <cellStyle name="常规 4 2 4 2 2 2" xfId="13207"/>
    <cellStyle name="常规 7 2 2 2 2 3 4 2" xfId="13208"/>
    <cellStyle name="常规 2 2 2 2 3 2" xfId="13209"/>
    <cellStyle name="输出 2 3 4 2 3 2" xfId="13210"/>
    <cellStyle name="常规 2 2 2 2 3 3" xfId="13211"/>
    <cellStyle name="常规 2 2 2 2 3 4" xfId="13212"/>
    <cellStyle name="常规 2 2 2 2 4" xfId="13213"/>
    <cellStyle name="输出 2 3 4 2 4" xfId="13214"/>
    <cellStyle name="常规 2 2 2 2 4 2" xfId="13215"/>
    <cellStyle name="常规 2 2 2 2 4 3" xfId="13216"/>
    <cellStyle name="常规 2 2 2 2 5" xfId="13217"/>
    <cellStyle name="常规 2 2 2 2 5 2" xfId="13218"/>
    <cellStyle name="常规 2 2 2 2 5 3" xfId="13219"/>
    <cellStyle name="常规 7 19 47 4 2 2" xfId="13220"/>
    <cellStyle name="常规 7 19 52 4 2 2" xfId="13221"/>
    <cellStyle name="常规 2 2 2 2 6" xfId="13222"/>
    <cellStyle name="常规 2 2 2 2 6 2" xfId="13223"/>
    <cellStyle name="常规 2 2 2 2 8" xfId="13224"/>
    <cellStyle name="常规 2 2 2 3" xfId="13225"/>
    <cellStyle name="输出 2 3 4 3" xfId="13226"/>
    <cellStyle name="常规 2 2 2 3 2 2" xfId="13227"/>
    <cellStyle name="常规 27 4" xfId="13228"/>
    <cellStyle name="常规 32 4" xfId="13229"/>
    <cellStyle name="常规 2 2 2 3 2 2 2" xfId="13230"/>
    <cellStyle name="常规 7 68 2 4" xfId="13231"/>
    <cellStyle name="常规 7 73 2 4" xfId="13232"/>
    <cellStyle name="常规 27 4 2" xfId="13233"/>
    <cellStyle name="常规 32 4 2" xfId="13234"/>
    <cellStyle name="常规 2 2 2 3 2 3" xfId="13235"/>
    <cellStyle name="常规 27 5" xfId="13236"/>
    <cellStyle name="常规 32 5" xfId="13237"/>
    <cellStyle name="常规 2 2 2 3 3 2" xfId="13238"/>
    <cellStyle name="常规 28 4" xfId="13239"/>
    <cellStyle name="常规 33 4" xfId="13240"/>
    <cellStyle name="常规 2 2 2 3 4" xfId="13241"/>
    <cellStyle name="常规 2 2 2 3 5" xfId="13242"/>
    <cellStyle name="常规 2 2 2 4 2" xfId="13243"/>
    <cellStyle name="输出 2 3 4 4 2" xfId="13244"/>
    <cellStyle name="常规 8 4 5 3" xfId="13245"/>
    <cellStyle name="常规 2 2 2 4 2 2" xfId="13246"/>
    <cellStyle name="常规 2 2 2 5 2" xfId="13247"/>
    <cellStyle name="常规 8 4 6 3" xfId="13248"/>
    <cellStyle name="常规 2 2 2 5 2 2" xfId="13249"/>
    <cellStyle name="输出 3 2 2 3" xfId="13250"/>
    <cellStyle name="常规 2 2 2 5 3" xfId="13251"/>
    <cellStyle name="常规 2 2 3 2" xfId="13252"/>
    <cellStyle name="输出 2 3 5 2" xfId="13253"/>
    <cellStyle name="常规 2 2 3 2 2" xfId="13254"/>
    <cellStyle name="常规 28 9" xfId="13255"/>
    <cellStyle name="常规 33 9" xfId="13256"/>
    <cellStyle name="输出 2 3 5 2 2" xfId="13257"/>
    <cellStyle name="常规 2 2 3 2 2 3" xfId="13258"/>
    <cellStyle name="常规 33 9 3" xfId="13259"/>
    <cellStyle name="常规 2 2 3 2 4" xfId="13260"/>
    <cellStyle name="常规 2 2 3 3" xfId="13261"/>
    <cellStyle name="输出 2 3 5 3" xfId="13262"/>
    <cellStyle name="常规 2 2 3 3 2" xfId="13263"/>
    <cellStyle name="常规 29 9" xfId="13264"/>
    <cellStyle name="常规 34 9" xfId="13265"/>
    <cellStyle name="输出 2 3 5 3 2" xfId="13266"/>
    <cellStyle name="常规 7 19 2 4 2 3" xfId="13267"/>
    <cellStyle name="常规 8 5 4 3" xfId="13268"/>
    <cellStyle name="常规 2 2 3 3 2 2" xfId="13269"/>
    <cellStyle name="常规 29 9 2" xfId="13270"/>
    <cellStyle name="常规 34 9 2" xfId="13271"/>
    <cellStyle name="常规 2 2 3 3 3" xfId="13272"/>
    <cellStyle name="常规 2 2 3 4" xfId="13273"/>
    <cellStyle name="输出 2 3 5 4" xfId="13274"/>
    <cellStyle name="常规 2 2 3 4 2" xfId="13275"/>
    <cellStyle name="常规 35 9" xfId="13276"/>
    <cellStyle name="常规 40 9" xfId="13277"/>
    <cellStyle name="常规 2 2 3 4 2 2" xfId="13278"/>
    <cellStyle name="常规 35 9 2" xfId="13279"/>
    <cellStyle name="常规 2 2 3 4 3" xfId="13280"/>
    <cellStyle name="常规 3 58 2 2 2" xfId="13281"/>
    <cellStyle name="常规 3 63 2 2 2" xfId="13282"/>
    <cellStyle name="常规 2 2 3 5" xfId="13283"/>
    <cellStyle name="常规 2 2 3 5 2" xfId="13284"/>
    <cellStyle name="常规 36 9" xfId="13285"/>
    <cellStyle name="常规 41 9" xfId="13286"/>
    <cellStyle name="常规 2 2 3 6" xfId="13287"/>
    <cellStyle name="常规 2 2 3 7" xfId="13288"/>
    <cellStyle name="输入 2 2 6 2 2" xfId="13289"/>
    <cellStyle name="常规 2 2 4" xfId="13290"/>
    <cellStyle name="输出 2 3 6" xfId="13291"/>
    <cellStyle name="常规 7 2 2 2 25 4 2 2" xfId="13292"/>
    <cellStyle name="常规 7 2 2 2 30 4 2 2" xfId="13293"/>
    <cellStyle name="常规 2 2 4 2" xfId="13294"/>
    <cellStyle name="输出 2 3 6 2" xfId="13295"/>
    <cellStyle name="常规 2 2 4 2 2" xfId="13296"/>
    <cellStyle name="强调文字颜色 1 3 7" xfId="13297"/>
    <cellStyle name="常规 2 2 4 2 2 2" xfId="13298"/>
    <cellStyle name="强调文字颜色 1 3 7 2" xfId="13299"/>
    <cellStyle name="常规 21 35 3" xfId="13300"/>
    <cellStyle name="常规 21 40 3" xfId="13301"/>
    <cellStyle name="常规 2 2 4 2 3" xfId="13302"/>
    <cellStyle name="强调文字颜色 1 3 8" xfId="13303"/>
    <cellStyle name="常规 22 12 2" xfId="13304"/>
    <cellStyle name="常规 2 2 4 3" xfId="13305"/>
    <cellStyle name="计算 2 5 2 2" xfId="13306"/>
    <cellStyle name="常规 2 2 4 3 2" xfId="13307"/>
    <cellStyle name="常规 7 19 2 5 2 3" xfId="13308"/>
    <cellStyle name="常规 8 6 4 3" xfId="13309"/>
    <cellStyle name="计算 2 5 2 2 2" xfId="13310"/>
    <cellStyle name="常规 2 2 4 4" xfId="13311"/>
    <cellStyle name="计算 2 5 2 3" xfId="13312"/>
    <cellStyle name="常规 2 2 4 5" xfId="13313"/>
    <cellStyle name="计算 2 5 2 4" xfId="13314"/>
    <cellStyle name="常规 2 2 5 2" xfId="13315"/>
    <cellStyle name="输出 2 3 7 2" xfId="13316"/>
    <cellStyle name="常规 2 2 5 2 2" xfId="13317"/>
    <cellStyle name="强调文字颜色 2 3 7" xfId="13318"/>
    <cellStyle name="常规 2 2 5 3" xfId="13319"/>
    <cellStyle name="计算 2 5 3 2" xfId="13320"/>
    <cellStyle name="常规 2 2 6" xfId="13321"/>
    <cellStyle name="输出 2 3 8" xfId="13322"/>
    <cellStyle name="常规 2 2 6 2" xfId="13323"/>
    <cellStyle name="常规 2 2 6 2 2" xfId="13324"/>
    <cellStyle name="强调文字颜色 3 3 7" xfId="13325"/>
    <cellStyle name="常规 2 2 6 3" xfId="13326"/>
    <cellStyle name="计算 2 5 4 2" xfId="13327"/>
    <cellStyle name="常规 2 2 7 2" xfId="13328"/>
    <cellStyle name="常规 4 7 4 2 2 2" xfId="13329"/>
    <cellStyle name="常规 2 7 2 2 2 6" xfId="13330"/>
    <cellStyle name="常规 8 4 36 2 2" xfId="13331"/>
    <cellStyle name="常规 8 4 41 2 2" xfId="13332"/>
    <cellStyle name="常规 2 2 8 2" xfId="13333"/>
    <cellStyle name="常规 2 7 2 2 3 6" xfId="13334"/>
    <cellStyle name="常规 2 2 9 2" xfId="13335"/>
    <cellStyle name="常规 2 3" xfId="13336"/>
    <cellStyle name="常规 2 3 2" xfId="13337"/>
    <cellStyle name="输出 2 4 4" xfId="13338"/>
    <cellStyle name="常规 2 3 2 2" xfId="13339"/>
    <cellStyle name="输出 2 4 4 2" xfId="13340"/>
    <cellStyle name="常规 2 3 2 2 2" xfId="13341"/>
    <cellStyle name="常规 7 2 4 19 4" xfId="13342"/>
    <cellStyle name="常规 7 2 4 24 4" xfId="13343"/>
    <cellStyle name="常规 2 3 2 2 2 2" xfId="13344"/>
    <cellStyle name="常规 7 2 4 19 4 2" xfId="13345"/>
    <cellStyle name="常规 7 2 4 24 4 2" xfId="13346"/>
    <cellStyle name="常规 2 3 2 2 2 2 2" xfId="13347"/>
    <cellStyle name="常规 8 4 2 9" xfId="13348"/>
    <cellStyle name="常规 2 3 2 2 2 3" xfId="13349"/>
    <cellStyle name="常规 2 3 2 2 3 2" xfId="13350"/>
    <cellStyle name="常规 2 3 2 3" xfId="13351"/>
    <cellStyle name="常规 2 3 2 3 2" xfId="13352"/>
    <cellStyle name="常规 7 2 4 25 4" xfId="13353"/>
    <cellStyle name="常规 7 2 4 30 4" xfId="13354"/>
    <cellStyle name="常规 2 3 2 3 2 2" xfId="13355"/>
    <cellStyle name="常规 7 2 4 25 4 2" xfId="13356"/>
    <cellStyle name="常规 7 2 4 30 4 2" xfId="13357"/>
    <cellStyle name="常规 2 3 2 3 3" xfId="13358"/>
    <cellStyle name="常规 7 2 4 25 5" xfId="13359"/>
    <cellStyle name="常规 7 2 4 30 5" xfId="13360"/>
    <cellStyle name="常规 2 3 2 4" xfId="13361"/>
    <cellStyle name="常规 2 3 2 4 2" xfId="13362"/>
    <cellStyle name="常规 7 2 4 26 4" xfId="13363"/>
    <cellStyle name="常规 7 2 4 31 4" xfId="13364"/>
    <cellStyle name="常规 2 3 2 4 2 2" xfId="13365"/>
    <cellStyle name="常规 7 2 4 26 4 2" xfId="13366"/>
    <cellStyle name="常规 7 2 4 31 4 2" xfId="13367"/>
    <cellStyle name="汇总 3 2 5 3" xfId="13368"/>
    <cellStyle name="常规 2 3 2 4 3" xfId="13369"/>
    <cellStyle name="常规 7 2 4 26 5" xfId="13370"/>
    <cellStyle name="常规 7 2 4 31 5" xfId="13371"/>
    <cellStyle name="常规 2 3 2 5" xfId="13372"/>
    <cellStyle name="常规 2 3 2 5 2" xfId="13373"/>
    <cellStyle name="常规 7 2 4 27 4" xfId="13374"/>
    <cellStyle name="常规 7 2 4 32 4" xfId="13375"/>
    <cellStyle name="常规 2 3 2 6" xfId="13376"/>
    <cellStyle name="常规 2 3 2 7" xfId="13377"/>
    <cellStyle name="常规 2 3 2 8" xfId="13378"/>
    <cellStyle name="常规 2 3 3" xfId="13379"/>
    <cellStyle name="输出 2 4 5" xfId="13380"/>
    <cellStyle name="常规 2 3 3 2" xfId="13381"/>
    <cellStyle name="常规 2 3 3 2 2" xfId="13382"/>
    <cellStyle name="常规 2 3 3 3" xfId="13383"/>
    <cellStyle name="常规 2 3 3 3 2" xfId="13384"/>
    <cellStyle name="常规 2 3 3 4" xfId="13385"/>
    <cellStyle name="常规 2 3 3 5" xfId="13386"/>
    <cellStyle name="常规 2 3 4" xfId="13387"/>
    <cellStyle name="常规 2 3 4 2" xfId="13388"/>
    <cellStyle name="常规 2 3 4 2 2" xfId="13389"/>
    <cellStyle name="常规 2 3 4 3" xfId="13390"/>
    <cellStyle name="计算 2 6 2 2" xfId="13391"/>
    <cellStyle name="常规 2 3 4 4" xfId="13392"/>
    <cellStyle name="计算 2 6 2 3" xfId="13393"/>
    <cellStyle name="常规 2 3 5 2" xfId="13394"/>
    <cellStyle name="常规 2 3 5 2 2" xfId="13395"/>
    <cellStyle name="常规 7 20 10" xfId="13396"/>
    <cellStyle name="常规 2 3 5 3" xfId="13397"/>
    <cellStyle name="计算 2 6 3 2" xfId="13398"/>
    <cellStyle name="常规 2 3 6" xfId="13399"/>
    <cellStyle name="强调文字颜色 1 2 3 2 2" xfId="13400"/>
    <cellStyle name="常规 2 3 6 2" xfId="13401"/>
    <cellStyle name="强调文字颜色 1 2 3 2 2 2" xfId="13402"/>
    <cellStyle name="常规 2 3 7" xfId="13403"/>
    <cellStyle name="常规 4 7 4 3 2" xfId="13404"/>
    <cellStyle name="强调文字颜色 1 2 3 2 3" xfId="13405"/>
    <cellStyle name="常规 8 13 2 2" xfId="13406"/>
    <cellStyle name="常规 8 4 37 2" xfId="13407"/>
    <cellStyle name="常规 8 4 42 2" xfId="13408"/>
    <cellStyle name="常规 2 3 7 2" xfId="13409"/>
    <cellStyle name="强调文字颜色 1 2 3 2 3 2" xfId="13410"/>
    <cellStyle name="常规 8 13 2 2 2" xfId="13411"/>
    <cellStyle name="常规 8 4 37 2 2" xfId="13412"/>
    <cellStyle name="常规 8 4 42 2 2" xfId="13413"/>
    <cellStyle name="常规 2 3 8" xfId="13414"/>
    <cellStyle name="强调文字颜色 1 2 3 2 4" xfId="13415"/>
    <cellStyle name="常规 8 13 2 3" xfId="13416"/>
    <cellStyle name="常规 8 4 37 3" xfId="13417"/>
    <cellStyle name="常规 8 4 42 3" xfId="13418"/>
    <cellStyle name="常规 2 3 9" xfId="13419"/>
    <cellStyle name="强调文字颜色 1 2 3 2 5" xfId="13420"/>
    <cellStyle name="常规 8 13 2 4" xfId="13421"/>
    <cellStyle name="常规 2 4 2 2" xfId="13422"/>
    <cellStyle name="输出 2 5 4 2" xfId="13423"/>
    <cellStyle name="常规 2 4 2 2 2" xfId="13424"/>
    <cellStyle name="常规 2 4 2 2 2 3" xfId="13425"/>
    <cellStyle name="输入 3 2 6 4" xfId="13426"/>
    <cellStyle name="常规 2 4 2 2 3 2" xfId="13427"/>
    <cellStyle name="常规 2 4 2 3" xfId="13428"/>
    <cellStyle name="常规 2 4 2 3 2" xfId="13429"/>
    <cellStyle name="常规 2 4 2 3 2 2" xfId="13430"/>
    <cellStyle name="常规 37 27" xfId="13431"/>
    <cellStyle name="常规 37 32" xfId="13432"/>
    <cellStyle name="常规 2 4 2 3 3" xfId="13433"/>
    <cellStyle name="常规 7 20 25 4 2" xfId="13434"/>
    <cellStyle name="常规 7 20 30 4 2" xfId="13435"/>
    <cellStyle name="常规 2 4 2 4" xfId="13436"/>
    <cellStyle name="常规 2 4 2 4 2" xfId="13437"/>
    <cellStyle name="常规 2 4 2 4 2 2" xfId="13438"/>
    <cellStyle name="常规 2 4 2 4 3" xfId="13439"/>
    <cellStyle name="常规 2 4 2 5" xfId="13440"/>
    <cellStyle name="常规 2 4 2 5 2" xfId="13441"/>
    <cellStyle name="常规 2 4 2 6" xfId="13442"/>
    <cellStyle name="常规 2 4 2 6 2" xfId="13443"/>
    <cellStyle name="常规 2 4 2 8" xfId="13444"/>
    <cellStyle name="常规 2 4 3" xfId="13445"/>
    <cellStyle name="输出 2 5 5" xfId="13446"/>
    <cellStyle name="常规 2 4 3 2" xfId="13447"/>
    <cellStyle name="常规 2 4 3 2 2" xfId="13448"/>
    <cellStyle name="常规 2 4 3 2 2 2" xfId="13449"/>
    <cellStyle name="常规 21 13" xfId="13450"/>
    <cellStyle name="常规 7 20 2 3 3 2" xfId="13451"/>
    <cellStyle name="常规 2 4 3 3" xfId="13452"/>
    <cellStyle name="常规 2 4 3 3 2" xfId="13453"/>
    <cellStyle name="常规 2 4 3 4" xfId="13454"/>
    <cellStyle name="注释 3 6 2 2 2" xfId="13455"/>
    <cellStyle name="常规 2 4 3 5" xfId="13456"/>
    <cellStyle name="常规 2 4 4" xfId="13457"/>
    <cellStyle name="常规 2 4 4 2" xfId="13458"/>
    <cellStyle name="常规 2 4 4 3" xfId="13459"/>
    <cellStyle name="计算 2 7 2 2" xfId="13460"/>
    <cellStyle name="常规 2 4 5" xfId="13461"/>
    <cellStyle name="常规 2 4 5 2" xfId="13462"/>
    <cellStyle name="常规 2 4 5 2 2" xfId="13463"/>
    <cellStyle name="常规 4 16" xfId="13464"/>
    <cellStyle name="常规 2 4 5 3" xfId="13465"/>
    <cellStyle name="计算 2 7 3 2" xfId="13466"/>
    <cellStyle name="常规 2 4 6" xfId="13467"/>
    <cellStyle name="强调文字颜色 1 2 3 3 2" xfId="13468"/>
    <cellStyle name="常规 2 4 6 2" xfId="13469"/>
    <cellStyle name="强调文字颜色 1 2 3 3 2 2" xfId="13470"/>
    <cellStyle name="常规 2 4 7" xfId="13471"/>
    <cellStyle name="强调文字颜色 1 2 3 3 3" xfId="13472"/>
    <cellStyle name="常规 8 13 3 2" xfId="13473"/>
    <cellStyle name="常规 8 4 38 2" xfId="13474"/>
    <cellStyle name="常规 8 4 43 2" xfId="13475"/>
    <cellStyle name="常规 2 4 8" xfId="13476"/>
    <cellStyle name="强调文字颜色 1 2 3 3 4" xfId="13477"/>
    <cellStyle name="常规 8 4 38 3" xfId="13478"/>
    <cellStyle name="常规 8 4 43 3" xfId="13479"/>
    <cellStyle name="常规 2 4 9" xfId="13480"/>
    <cellStyle name="强调文字颜色 1 2 3 3 5" xfId="13481"/>
    <cellStyle name="常规 2 5 2 2" xfId="13482"/>
    <cellStyle name="输出 2 6 4 2" xfId="13483"/>
    <cellStyle name="常规 2 5 2 2 2" xfId="13484"/>
    <cellStyle name="常规 2 5 2 3" xfId="13485"/>
    <cellStyle name="常规 2 5 2 3 2" xfId="13486"/>
    <cellStyle name="常规 35 2 2 2 4" xfId="13487"/>
    <cellStyle name="常规 40 2 2 2 4" xfId="13488"/>
    <cellStyle name="常规 2 5 2 4" xfId="13489"/>
    <cellStyle name="常规 2 5 2 4 2" xfId="13490"/>
    <cellStyle name="常规 2 5 2 5" xfId="13491"/>
    <cellStyle name="常规 2 5 3" xfId="13492"/>
    <cellStyle name="输出 2 6 5" xfId="13493"/>
    <cellStyle name="常规 2 5 3 2" xfId="13494"/>
    <cellStyle name="常规 2 5 3 2 2" xfId="13495"/>
    <cellStyle name="常规 2 5 3 3" xfId="13496"/>
    <cellStyle name="常规 2 5 4" xfId="13497"/>
    <cellStyle name="常规 2 5 4 2" xfId="13498"/>
    <cellStyle name="常规 2 5 4 2 2" xfId="13499"/>
    <cellStyle name="常规 2 5 4 3" xfId="13500"/>
    <cellStyle name="常规 2 5 5" xfId="13501"/>
    <cellStyle name="常规 2 5 5 2" xfId="13502"/>
    <cellStyle name="常规 2 5 6" xfId="13503"/>
    <cellStyle name="强调文字颜色 1 2 3 4 2" xfId="13504"/>
    <cellStyle name="常规 2 5 6 2" xfId="13505"/>
    <cellStyle name="强调文字颜色 1 2 3 4 2 2" xfId="13506"/>
    <cellStyle name="常规 2 5 7" xfId="13507"/>
    <cellStyle name="千位分隔[0] 2 2 4 2 2" xfId="13508"/>
    <cellStyle name="强调文字颜色 1 2 3 4 3" xfId="13509"/>
    <cellStyle name="常规 8 13 4 2" xfId="13510"/>
    <cellStyle name="常规 8 4 39 2" xfId="13511"/>
    <cellStyle name="常规 8 4 44 2" xfId="13512"/>
    <cellStyle name="常规 2 6 2" xfId="13513"/>
    <cellStyle name="输出 2 7 4" xfId="13514"/>
    <cellStyle name="常规 2 6 2 2" xfId="13515"/>
    <cellStyle name="常规 2 6 2 2 2" xfId="13516"/>
    <cellStyle name="常规 2 6 2 2 2 2" xfId="13517"/>
    <cellStyle name="常规 2 6 2 3" xfId="13518"/>
    <cellStyle name="常规 20 4 2 3 2" xfId="13519"/>
    <cellStyle name="常规 2 6 2 3 2" xfId="13520"/>
    <cellStyle name="常规 2 6 2 4" xfId="13521"/>
    <cellStyle name="常规 2 6 3" xfId="13522"/>
    <cellStyle name="常规 2 6 3 2" xfId="13523"/>
    <cellStyle name="常规 2 6 3 2 2" xfId="13524"/>
    <cellStyle name="常规 2 6 3 3" xfId="13525"/>
    <cellStyle name="常规 34 3 2 2 2 2" xfId="13526"/>
    <cellStyle name="常规 2 6 4" xfId="13527"/>
    <cellStyle name="常规 2 6 4 2" xfId="13528"/>
    <cellStyle name="常规 2 6 4 2 2" xfId="13529"/>
    <cellStyle name="适中 2 2 9" xfId="13530"/>
    <cellStyle name="常规 2 6 4 3" xfId="13531"/>
    <cellStyle name="常规 2 6 5" xfId="13532"/>
    <cellStyle name="常规 2 6 5 2" xfId="13533"/>
    <cellStyle name="常规 2 6 6" xfId="13534"/>
    <cellStyle name="强调文字颜色 1 2 3 5 2" xfId="13535"/>
    <cellStyle name="常规 2 6 6 2" xfId="13536"/>
    <cellStyle name="强调文字颜色 1 2 3 5 2 2" xfId="13537"/>
    <cellStyle name="常规 2 6 7" xfId="13538"/>
    <cellStyle name="强调文字颜色 1 2 3 5 3" xfId="13539"/>
    <cellStyle name="常规 8 4 45 2" xfId="13540"/>
    <cellStyle name="常规 2 7 2" xfId="13541"/>
    <cellStyle name="常规 2 7 2 2" xfId="13542"/>
    <cellStyle name="常规 2 7 2 2 2" xfId="13543"/>
    <cellStyle name="警告文本 3 3 6" xfId="13544"/>
    <cellStyle name="常规 2 7 2 2 2 2" xfId="13545"/>
    <cellStyle name="警告文本 3 3 6 2" xfId="13546"/>
    <cellStyle name="常规 2 7 2 2 2 2 3" xfId="13547"/>
    <cellStyle name="常规 2 7 2 2 2 2 3 2" xfId="13548"/>
    <cellStyle name="常规 2 7 2 2 2 2 3 2 2" xfId="13549"/>
    <cellStyle name="强调文字颜色 3 2 2 2 3 3" xfId="13550"/>
    <cellStyle name="常规 2 7 2 2 2 2 3 3" xfId="13551"/>
    <cellStyle name="常规 2 7 2 2 2 2 4" xfId="13552"/>
    <cellStyle name="常规 2 7 2 2 2 2 4 2" xfId="13553"/>
    <cellStyle name="常规 2 7 2 2 2 2 4 2 2" xfId="13554"/>
    <cellStyle name="常规 2 7 2 2 2 2 4 3" xfId="13555"/>
    <cellStyle name="常规 2 7 2 2 2 2 5" xfId="13556"/>
    <cellStyle name="常规 2 7 2 2 2 2 5 2" xfId="13557"/>
    <cellStyle name="常规 2 7 2 2 2 3" xfId="13558"/>
    <cellStyle name="常规 7 2 4 2 15 3 2" xfId="13559"/>
    <cellStyle name="常规 7 2 4 2 20 3 2" xfId="13560"/>
    <cellStyle name="常规 2 7 2 2 2 3 2" xfId="13561"/>
    <cellStyle name="常规 2 7 2 2 2 3 2 2" xfId="13562"/>
    <cellStyle name="常规 23 49" xfId="13563"/>
    <cellStyle name="常规 23 54" xfId="13564"/>
    <cellStyle name="常规 7 2 2 2 2 8 2 3 2" xfId="13565"/>
    <cellStyle name="常规 2 7 2 2 2 3 3" xfId="13566"/>
    <cellStyle name="常规 2 7 2 2 2 3 3 2" xfId="13567"/>
    <cellStyle name="常规 2 7 2 2 2 3 4" xfId="13568"/>
    <cellStyle name="常规 2 7 2 2 2 4" xfId="13569"/>
    <cellStyle name="常规 2 7 2 2 2 4 2" xfId="13570"/>
    <cellStyle name="常规 2 7 2 2 2 4 2 2" xfId="13571"/>
    <cellStyle name="常规 7 20 2 35" xfId="13572"/>
    <cellStyle name="常规 7 20 2 40" xfId="13573"/>
    <cellStyle name="常规 2 7 2 2 2 4 3" xfId="13574"/>
    <cellStyle name="常规 2 7 2 2 2 5" xfId="13575"/>
    <cellStyle name="常规 2 7 2 2 2 5 2" xfId="13576"/>
    <cellStyle name="常规 8 9 2 3" xfId="13577"/>
    <cellStyle name="强调文字颜色 4 2 7" xfId="13578"/>
    <cellStyle name="常规 2 7 2 2 2 5 2 2" xfId="13579"/>
    <cellStyle name="常规 8 9 2 3 2" xfId="13580"/>
    <cellStyle name="强调文字颜色 4 2 7 2" xfId="13581"/>
    <cellStyle name="常规 2 7 2 2 2 5 3" xfId="13582"/>
    <cellStyle name="常规 8 9 2 4" xfId="13583"/>
    <cellStyle name="强调文字颜色 4 2 8" xfId="13584"/>
    <cellStyle name="常规 2 7 2 2 2 6 2" xfId="13585"/>
    <cellStyle name="强调文字颜色 4 3 7" xfId="13586"/>
    <cellStyle name="常规 2 7 2 2 2 7" xfId="13587"/>
    <cellStyle name="常规 2 7 2 2 3 2" xfId="13588"/>
    <cellStyle name="警告文本 3 3 7 2" xfId="13589"/>
    <cellStyle name="强调文字颜色 2 3 3 4 2 3" xfId="13590"/>
    <cellStyle name="常规 2 7 2 2 3 2 2" xfId="13591"/>
    <cellStyle name="强调文字颜色 2 3 3 4 2 3 2" xfId="13592"/>
    <cellStyle name="输出 3 4" xfId="13593"/>
    <cellStyle name="常规 2 7 2 2 3 2 2 2" xfId="13594"/>
    <cellStyle name="常规 7 2 2 16 4" xfId="13595"/>
    <cellStyle name="常规 7 2 2 21 4" xfId="13596"/>
    <cellStyle name="输出 3 4 2" xfId="13597"/>
    <cellStyle name="常规 2 7 2 2 3 2 2 2 2" xfId="13598"/>
    <cellStyle name="常规 7 2 2 16 4 2" xfId="13599"/>
    <cellStyle name="常规 7 2 2 21 4 2" xfId="13600"/>
    <cellStyle name="输出 3 4 2 2" xfId="13601"/>
    <cellStyle name="常规 2 7 2 2 3 2 3" xfId="13602"/>
    <cellStyle name="输出 3 5" xfId="13603"/>
    <cellStyle name="常规 2 7 2 2 3 2 3 2" xfId="13604"/>
    <cellStyle name="常规 7 2 2 17 4" xfId="13605"/>
    <cellStyle name="常规 7 2 2 22 4" xfId="13606"/>
    <cellStyle name="输出 3 5 2" xfId="13607"/>
    <cellStyle name="常规 2 7 2 2 3 2 4" xfId="13608"/>
    <cellStyle name="输出 3 6" xfId="13609"/>
    <cellStyle name="常规 2 7 2 2 3 3" xfId="13610"/>
    <cellStyle name="常规 7 2 4 2 15 4 2" xfId="13611"/>
    <cellStyle name="常规 7 2 4 2 20 4 2" xfId="13612"/>
    <cellStyle name="强调文字颜色 2 3 3 4 2 4" xfId="13613"/>
    <cellStyle name="常规 2 7 2 2 3 3 2" xfId="13614"/>
    <cellStyle name="常规 7 2 4 2 15 4 2 2" xfId="13615"/>
    <cellStyle name="常规 7 2 4 2 20 4 2 2" xfId="13616"/>
    <cellStyle name="常规 2 7 2 2 3 3 3" xfId="13617"/>
    <cellStyle name="常规 2 7 2 2 3 4" xfId="13618"/>
    <cellStyle name="常规 7 2 4 2 15 4 3" xfId="13619"/>
    <cellStyle name="常规 7 2 4 2 20 4 3" xfId="13620"/>
    <cellStyle name="常规 2 7 2 2 3 4 2" xfId="13621"/>
    <cellStyle name="常规 2 7 2 2 3 4 2 2" xfId="13622"/>
    <cellStyle name="常规 22 35" xfId="13623"/>
    <cellStyle name="常规 22 40" xfId="13624"/>
    <cellStyle name="常规 2 7 2 2 3 4 3" xfId="13625"/>
    <cellStyle name="常规 2 7 2 2 3 5" xfId="13626"/>
    <cellStyle name="常规 2 7 2 2 3 5 2" xfId="13627"/>
    <cellStyle name="强调文字颜色 5 2 7" xfId="13628"/>
    <cellStyle name="常规 2 7 2 2 4" xfId="13629"/>
    <cellStyle name="警告文本 3 3 8" xfId="13630"/>
    <cellStyle name="常规 2 7 2 2 4 2" xfId="13631"/>
    <cellStyle name="常规 2 7 2 2 4 2 2" xfId="13632"/>
    <cellStyle name="常规 2 7 2 2 4 2 2 2" xfId="13633"/>
    <cellStyle name="汇总 3 5 5" xfId="13634"/>
    <cellStyle name="常规 2 7 2 2 4 2 3" xfId="13635"/>
    <cellStyle name="常规 2 7 2 2 4 3" xfId="13636"/>
    <cellStyle name="常规 2 7 2 2 4 3 2" xfId="13637"/>
    <cellStyle name="适中 2 2 2 5" xfId="13638"/>
    <cellStyle name="常规 2 7 2 2 4 4" xfId="13639"/>
    <cellStyle name="常规 2 7 2 2 5" xfId="13640"/>
    <cellStyle name="常规 2 7 2 2 5 2" xfId="13641"/>
    <cellStyle name="常规 2 7 2 2 5 3" xfId="13642"/>
    <cellStyle name="常规 2 7 2 2 6 2" xfId="13643"/>
    <cellStyle name="解释性文本 3 2 3 2 2 2" xfId="13644"/>
    <cellStyle name="强调文字颜色 3 2 3 2 2" xfId="13645"/>
    <cellStyle name="常规 2 7 2 2 6 3" xfId="13646"/>
    <cellStyle name="计算 2 3 3 2 2 2" xfId="13647"/>
    <cellStyle name="强调文字颜色 3 2 3 2 3" xfId="13648"/>
    <cellStyle name="常规 2 7 2 3" xfId="13649"/>
    <cellStyle name="常规 2 7 2 3 2" xfId="13650"/>
    <cellStyle name="常规 2 7 2 3 2 2" xfId="13651"/>
    <cellStyle name="常规 2 7 2 3 3" xfId="13652"/>
    <cellStyle name="常规 2 7 2 4" xfId="13653"/>
    <cellStyle name="常规 2 7 2 4 2" xfId="13654"/>
    <cellStyle name="常规 2 7 2 5" xfId="13655"/>
    <cellStyle name="常规 2 7 3" xfId="13656"/>
    <cellStyle name="常规 2 7 3 2" xfId="13657"/>
    <cellStyle name="常规 2 7 3 2 2" xfId="13658"/>
    <cellStyle name="常规 2 7 3 3" xfId="13659"/>
    <cellStyle name="常规 3 9 2 3 2 2 2" xfId="13660"/>
    <cellStyle name="常规 2 7 4" xfId="13661"/>
    <cellStyle name="常规 2 7 4 2" xfId="13662"/>
    <cellStyle name="常规 2 7 4 2 2" xfId="13663"/>
    <cellStyle name="常规 2 7 4 3" xfId="13664"/>
    <cellStyle name="常规 2 7 5" xfId="13665"/>
    <cellStyle name="常规 2 7 5 2" xfId="13666"/>
    <cellStyle name="常规 2 7 6" xfId="13667"/>
    <cellStyle name="强调文字颜色 1 2 3 6 2" xfId="13668"/>
    <cellStyle name="常规 2 7 7" xfId="13669"/>
    <cellStyle name="常规 8 4 46 2" xfId="13670"/>
    <cellStyle name="常规 2 8" xfId="13671"/>
    <cellStyle name="输入 2" xfId="13672"/>
    <cellStyle name="常规 2 8 2" xfId="13673"/>
    <cellStyle name="输入 2 2" xfId="13674"/>
    <cellStyle name="常规 2 8 2 2" xfId="13675"/>
    <cellStyle name="输入 2 2 2" xfId="13676"/>
    <cellStyle name="常规 2 8 2 2 2" xfId="13677"/>
    <cellStyle name="常规 4 2 3 2 5" xfId="13678"/>
    <cellStyle name="输入 2 2 2 2" xfId="13679"/>
    <cellStyle name="常规 2 8 2 2 2 2" xfId="13680"/>
    <cellStyle name="常规 4 2 3 2 5 2" xfId="13681"/>
    <cellStyle name="输入 2 2 2 2 2" xfId="13682"/>
    <cellStyle name="常规 2 8 2 3" xfId="13683"/>
    <cellStyle name="输入 2 2 3" xfId="13684"/>
    <cellStyle name="常规 2 8 2 3 2" xfId="13685"/>
    <cellStyle name="输入 2 2 3 2" xfId="13686"/>
    <cellStyle name="常规 2 8 2 4" xfId="13687"/>
    <cellStyle name="输入 2 2 4" xfId="13688"/>
    <cellStyle name="常规 2 8 3" xfId="13689"/>
    <cellStyle name="输入 2 3" xfId="13690"/>
    <cellStyle name="常规 2 8 3 2" xfId="13691"/>
    <cellStyle name="输入 2 3 2" xfId="13692"/>
    <cellStyle name="常规 2 8 4" xfId="13693"/>
    <cellStyle name="输入 2 4" xfId="13694"/>
    <cellStyle name="常规 2 8 5" xfId="13695"/>
    <cellStyle name="输入 2 5" xfId="13696"/>
    <cellStyle name="常规 2 9" xfId="13697"/>
    <cellStyle name="输入 3" xfId="13698"/>
    <cellStyle name="常规 2 9 2" xfId="13699"/>
    <cellStyle name="输入 3 2" xfId="13700"/>
    <cellStyle name="常规 2 9 2 2" xfId="13701"/>
    <cellStyle name="常规 7 19 12 3" xfId="13702"/>
    <cellStyle name="输入 3 2 2" xfId="13703"/>
    <cellStyle name="常规 2 9 3" xfId="13704"/>
    <cellStyle name="输入 3 3" xfId="13705"/>
    <cellStyle name="常规 2 9 4" xfId="13706"/>
    <cellStyle name="输入 3 4" xfId="13707"/>
    <cellStyle name="常规 20 10 2" xfId="13708"/>
    <cellStyle name="常规 20 10 2 2" xfId="13709"/>
    <cellStyle name="常规 7 19 2 2 28" xfId="13710"/>
    <cellStyle name="常规 7 19 2 2 33" xfId="13711"/>
    <cellStyle name="常规 20 10 3" xfId="13712"/>
    <cellStyle name="常规 20 11" xfId="13713"/>
    <cellStyle name="常规 66 2 2" xfId="13714"/>
    <cellStyle name="常规 71 2 2" xfId="13715"/>
    <cellStyle name="常规 20 11 2" xfId="13716"/>
    <cellStyle name="常规 20 11 3" xfId="13717"/>
    <cellStyle name="常规 20 12" xfId="13718"/>
    <cellStyle name="常规 20 12 2" xfId="13719"/>
    <cellStyle name="常规 20 12 3" xfId="13720"/>
    <cellStyle name="常规 20 13" xfId="13721"/>
    <cellStyle name="常规 20 13 2" xfId="13722"/>
    <cellStyle name="常规 29 10" xfId="13723"/>
    <cellStyle name="常规 34 10" xfId="13724"/>
    <cellStyle name="常规 20 13 3" xfId="13725"/>
    <cellStyle name="常规 29 11" xfId="13726"/>
    <cellStyle name="常规 34 11" xfId="13727"/>
    <cellStyle name="常规 20 14" xfId="13728"/>
    <cellStyle name="常规 20 14 2" xfId="13729"/>
    <cellStyle name="常规 20 14 3" xfId="13730"/>
    <cellStyle name="常规 20 15" xfId="13731"/>
    <cellStyle name="常规 20 20" xfId="13732"/>
    <cellStyle name="常规 20 15 2" xfId="13733"/>
    <cellStyle name="常规 20 20 2" xfId="13734"/>
    <cellStyle name="常规 20 15 3" xfId="13735"/>
    <cellStyle name="常规 20 20 3" xfId="13736"/>
    <cellStyle name="常规 20 16" xfId="13737"/>
    <cellStyle name="常规 20 21" xfId="13738"/>
    <cellStyle name="输出 3 6 2 3 2" xfId="13739"/>
    <cellStyle name="常规 20 16 2" xfId="13740"/>
    <cellStyle name="常规 20 21 2" xfId="13741"/>
    <cellStyle name="常规 20 16 3" xfId="13742"/>
    <cellStyle name="常规 20 21 3" xfId="13743"/>
    <cellStyle name="常规 20 17" xfId="13744"/>
    <cellStyle name="常规 20 22" xfId="13745"/>
    <cellStyle name="常规 35 39 2" xfId="13746"/>
    <cellStyle name="常规 35 44 2" xfId="13747"/>
    <cellStyle name="常规 20 17 2" xfId="13748"/>
    <cellStyle name="常规 20 22 2" xfId="13749"/>
    <cellStyle name="常规 35 39 2 2" xfId="13750"/>
    <cellStyle name="常规 35 44 2 2" xfId="13751"/>
    <cellStyle name="常规 20 17 2 2" xfId="13752"/>
    <cellStyle name="常规 20 22 2 2" xfId="13753"/>
    <cellStyle name="常规 20 17 3" xfId="13754"/>
    <cellStyle name="常规 20 22 3" xfId="13755"/>
    <cellStyle name="常规 20 18" xfId="13756"/>
    <cellStyle name="常规 20 23" xfId="13757"/>
    <cellStyle name="常规 35 39 3" xfId="13758"/>
    <cellStyle name="常规 35 44 3" xfId="13759"/>
    <cellStyle name="常规 20 18 2" xfId="13760"/>
    <cellStyle name="常规 20 23 2" xfId="13761"/>
    <cellStyle name="常规 35 10" xfId="13762"/>
    <cellStyle name="常规 40 10" xfId="13763"/>
    <cellStyle name="常规 20 18 2 2" xfId="13764"/>
    <cellStyle name="常规 20 23 2 2" xfId="13765"/>
    <cellStyle name="常规 35 10 2" xfId="13766"/>
    <cellStyle name="常规 20 18 3" xfId="13767"/>
    <cellStyle name="常规 20 23 3" xfId="13768"/>
    <cellStyle name="常规 35 11" xfId="13769"/>
    <cellStyle name="常规 68 2 2" xfId="13770"/>
    <cellStyle name="常规 73 2 2" xfId="13771"/>
    <cellStyle name="常规 20 19" xfId="13772"/>
    <cellStyle name="常规 20 24" xfId="13773"/>
    <cellStyle name="常规 20 19 2" xfId="13774"/>
    <cellStyle name="常规 20 24 2" xfId="13775"/>
    <cellStyle name="常规 20 19 2 2" xfId="13776"/>
    <cellStyle name="常规 20 24 2 2" xfId="13777"/>
    <cellStyle name="常规 20 2 2 7" xfId="13778"/>
    <cellStyle name="常规 20 2 7 2" xfId="13779"/>
    <cellStyle name="常规 21 35 2" xfId="13780"/>
    <cellStyle name="常规 21 40 2" xfId="13781"/>
    <cellStyle name="常规 20 25" xfId="13782"/>
    <cellStyle name="常规 20 30" xfId="13783"/>
    <cellStyle name="常规 20 25 2" xfId="13784"/>
    <cellStyle name="常规 20 30 2" xfId="13785"/>
    <cellStyle name="常规 20 25 2 2" xfId="13786"/>
    <cellStyle name="常规 20 30 2 2" xfId="13787"/>
    <cellStyle name="常规 20 25 3" xfId="13788"/>
    <cellStyle name="常规 20 30 3" xfId="13789"/>
    <cellStyle name="常规 20 26 3" xfId="13790"/>
    <cellStyle name="常规 20 31 3" xfId="13791"/>
    <cellStyle name="常规 20 27 2 2" xfId="13792"/>
    <cellStyle name="常规 20 32 2 2" xfId="13793"/>
    <cellStyle name="常规 20 27 3" xfId="13794"/>
    <cellStyle name="常规 20 32 3" xfId="13795"/>
    <cellStyle name="常规 20 28" xfId="13796"/>
    <cellStyle name="常规 20 33" xfId="13797"/>
    <cellStyle name="常规 20 28 2" xfId="13798"/>
    <cellStyle name="常规 20 33 2" xfId="13799"/>
    <cellStyle name="常规 36 10" xfId="13800"/>
    <cellStyle name="常规 41 10" xfId="13801"/>
    <cellStyle name="常规 20 28 2 2" xfId="13802"/>
    <cellStyle name="常规 20 33 2 2" xfId="13803"/>
    <cellStyle name="常规 36 10 2" xfId="13804"/>
    <cellStyle name="常规 20 28 3" xfId="13805"/>
    <cellStyle name="常规 20 33 3" xfId="13806"/>
    <cellStyle name="常规 36 11" xfId="13807"/>
    <cellStyle name="常规 8 4 2 27 4 2 2" xfId="13808"/>
    <cellStyle name="常规 8 4 2 32 4 2 2" xfId="13809"/>
    <cellStyle name="常规 20 29" xfId="13810"/>
    <cellStyle name="常规 20 34" xfId="13811"/>
    <cellStyle name="常规 20 29 2" xfId="13812"/>
    <cellStyle name="常规 20 34 2" xfId="13813"/>
    <cellStyle name="常规 20 29 2 2" xfId="13814"/>
    <cellStyle name="常规 20 34 2 2" xfId="13815"/>
    <cellStyle name="常规 20 29 3" xfId="13816"/>
    <cellStyle name="常规 20 34 3" xfId="13817"/>
    <cellStyle name="常规 20 3 2 4 2" xfId="13818"/>
    <cellStyle name="常规 20 3 2 5" xfId="13819"/>
    <cellStyle name="常规 20 3 6 2" xfId="13820"/>
    <cellStyle name="常规 20 3 7" xfId="13821"/>
    <cellStyle name="常规 20 35" xfId="13822"/>
    <cellStyle name="常规 20 40" xfId="13823"/>
    <cellStyle name="常规 7 2 4 2 36 4 2" xfId="13824"/>
    <cellStyle name="常规 7 2 4 2 41 4 2" xfId="13825"/>
    <cellStyle name="常规 20 35 2" xfId="13826"/>
    <cellStyle name="常规 20 40 2" xfId="13827"/>
    <cellStyle name="常规 7 2 4 2 36 4 2 2" xfId="13828"/>
    <cellStyle name="常规 7 2 4 2 41 4 2 2" xfId="13829"/>
    <cellStyle name="常规 20 35 2 2" xfId="13830"/>
    <cellStyle name="常规 20 40 2 2" xfId="13831"/>
    <cellStyle name="常规 20 35 3" xfId="13832"/>
    <cellStyle name="常规 20 40 3" xfId="13833"/>
    <cellStyle name="常规 20 36" xfId="13834"/>
    <cellStyle name="常规 20 41" xfId="13835"/>
    <cellStyle name="常规 7 2 4 2 36 4 3" xfId="13836"/>
    <cellStyle name="常规 7 2 4 2 41 4 3" xfId="13837"/>
    <cellStyle name="常规 20 36 2" xfId="13838"/>
    <cellStyle name="常规 20 41 2" xfId="13839"/>
    <cellStyle name="常规 20 36 2 2" xfId="13840"/>
    <cellStyle name="常规 20 41 2 2" xfId="13841"/>
    <cellStyle name="常规 20 36 3" xfId="13842"/>
    <cellStyle name="常规 20 41 3" xfId="13843"/>
    <cellStyle name="常规 20 37" xfId="13844"/>
    <cellStyle name="常规 20 42" xfId="13845"/>
    <cellStyle name="常规 20 37 2" xfId="13846"/>
    <cellStyle name="常规 20 42 2" xfId="13847"/>
    <cellStyle name="常规 20 37 2 2" xfId="13848"/>
    <cellStyle name="常规 20 42 2 2" xfId="13849"/>
    <cellStyle name="常规 20 37 3" xfId="13850"/>
    <cellStyle name="常规 20 42 3" xfId="13851"/>
    <cellStyle name="常规 20 38" xfId="13852"/>
    <cellStyle name="常规 20 43" xfId="13853"/>
    <cellStyle name="常规 20 38 2" xfId="13854"/>
    <cellStyle name="常规 20 43 2" xfId="13855"/>
    <cellStyle name="常规 37 10" xfId="13856"/>
    <cellStyle name="常规 20 38 2 2" xfId="13857"/>
    <cellStyle name="常规 20 43 2 2" xfId="13858"/>
    <cellStyle name="常规 37 10 2" xfId="13859"/>
    <cellStyle name="常规 20 39" xfId="13860"/>
    <cellStyle name="常规 20 44" xfId="13861"/>
    <cellStyle name="常规 7 20 27 4 2 2" xfId="13862"/>
    <cellStyle name="常规 7 20 32 4 2 2" xfId="13863"/>
    <cellStyle name="常规 20 39 2" xfId="13864"/>
    <cellStyle name="常规 20 44 2" xfId="13865"/>
    <cellStyle name="常规 20 4 2 4" xfId="13866"/>
    <cellStyle name="常规 34 3 2 2 2" xfId="13867"/>
    <cellStyle name="常规 20 4 4 2" xfId="13868"/>
    <cellStyle name="常规 20 4 5" xfId="13869"/>
    <cellStyle name="常规 20 45" xfId="13870"/>
    <cellStyle name="常规 20 50" xfId="13871"/>
    <cellStyle name="常规 29 26 2 2" xfId="13872"/>
    <cellStyle name="常规 29 31 2 2" xfId="13873"/>
    <cellStyle name="常规 34 26 2 2" xfId="13874"/>
    <cellStyle name="常规 34 31 2 2" xfId="13875"/>
    <cellStyle name="常规 20 45 2" xfId="13876"/>
    <cellStyle name="常规 20 50 2" xfId="13877"/>
    <cellStyle name="常规 20 46" xfId="13878"/>
    <cellStyle name="常规 20 51" xfId="13879"/>
    <cellStyle name="常规 26 39 2 2" xfId="13880"/>
    <cellStyle name="常规 26 44 2 2" xfId="13881"/>
    <cellStyle name="常规 31 39 2 2" xfId="13882"/>
    <cellStyle name="常规 31 44 2 2" xfId="13883"/>
    <cellStyle name="强调文字颜色 5 2 2 6 2 2" xfId="13884"/>
    <cellStyle name="常规 20 46 2" xfId="13885"/>
    <cellStyle name="常规 20 51 2" xfId="13886"/>
    <cellStyle name="常规 20 47" xfId="13887"/>
    <cellStyle name="常规 20 52" xfId="13888"/>
    <cellStyle name="注释 2 2 2 7 2" xfId="13889"/>
    <cellStyle name="常规 23 57 2 2" xfId="13890"/>
    <cellStyle name="常规 7 2 2 2 2 11 2 2" xfId="13891"/>
    <cellStyle name="常规 20 47 2" xfId="13892"/>
    <cellStyle name="常规 20 52 2" xfId="13893"/>
    <cellStyle name="注释 2 2 2 7 2 2" xfId="13894"/>
    <cellStyle name="常规 20 48 3" xfId="13895"/>
    <cellStyle name="常规 20 53 3" xfId="13896"/>
    <cellStyle name="常规 20 49" xfId="13897"/>
    <cellStyle name="常规 20 54" xfId="13898"/>
    <cellStyle name="警告文本 2 2" xfId="13899"/>
    <cellStyle name="常规 20 49 2" xfId="13900"/>
    <cellStyle name="常规 20 54 2" xfId="13901"/>
    <cellStyle name="常规 3 4 2 2 2 4" xfId="13902"/>
    <cellStyle name="警告文本 2 2 2" xfId="13903"/>
    <cellStyle name="常规 20 49 3" xfId="13904"/>
    <cellStyle name="常规 20 54 3" xfId="13905"/>
    <cellStyle name="常规 3 4 2 2 2 5" xfId="13906"/>
    <cellStyle name="警告文本 2 2 3" xfId="13907"/>
    <cellStyle name="常规 20 5 4" xfId="13908"/>
    <cellStyle name="常规 20 5 4 2" xfId="13909"/>
    <cellStyle name="常规 7 2 4 2 10 2 3" xfId="13910"/>
    <cellStyle name="常规 3 55" xfId="13911"/>
    <cellStyle name="常规 3 60" xfId="13912"/>
    <cellStyle name="常规 20 5 5" xfId="13913"/>
    <cellStyle name="常规 20 55" xfId="13914"/>
    <cellStyle name="常规 20 60" xfId="13915"/>
    <cellStyle name="警告文本 2 3" xfId="13916"/>
    <cellStyle name="常规 20 55 2" xfId="13917"/>
    <cellStyle name="常规 20 60 2" xfId="13918"/>
    <cellStyle name="警告文本 2 3 2" xfId="13919"/>
    <cellStyle name="常规 20 55 2 2" xfId="13920"/>
    <cellStyle name="常规 7 2 3 2 6" xfId="13921"/>
    <cellStyle name="警告文本 2 3 2 2" xfId="13922"/>
    <cellStyle name="常规 20 55 3" xfId="13923"/>
    <cellStyle name="警告文本 2 3 3" xfId="13924"/>
    <cellStyle name="常规 20 56" xfId="13925"/>
    <cellStyle name="常规 20 61" xfId="13926"/>
    <cellStyle name="警告文本 2 4" xfId="13927"/>
    <cellStyle name="常规 20 56 2" xfId="13928"/>
    <cellStyle name="常规 20 61 2" xfId="13929"/>
    <cellStyle name="警告文本 2 4 2" xfId="13930"/>
    <cellStyle name="常规 20 56 3" xfId="13931"/>
    <cellStyle name="警告文本 2 4 3" xfId="13932"/>
    <cellStyle name="常规 20 57" xfId="13933"/>
    <cellStyle name="常规 20 62" xfId="13934"/>
    <cellStyle name="警告文本 2 5" xfId="13935"/>
    <cellStyle name="常规 20 57 2" xfId="13936"/>
    <cellStyle name="警告文本 2 5 2" xfId="13937"/>
    <cellStyle name="常规 20 57 2 2" xfId="13938"/>
    <cellStyle name="警告文本 2 5 2 2" xfId="13939"/>
    <cellStyle name="常规 20 57 3" xfId="13940"/>
    <cellStyle name="警告文本 2 5 3" xfId="13941"/>
    <cellStyle name="常规 20 58 2" xfId="13942"/>
    <cellStyle name="警告文本 2 6 2" xfId="13943"/>
    <cellStyle name="常规 39 10" xfId="13944"/>
    <cellStyle name="常规 20 58 2 2" xfId="13945"/>
    <cellStyle name="警告文本 2 6 2 2" xfId="13946"/>
    <cellStyle name="常规 20 58 3" xfId="13947"/>
    <cellStyle name="警告文本 2 6 3" xfId="13948"/>
    <cellStyle name="常规 20 59" xfId="13949"/>
    <cellStyle name="警告文本 2 7" xfId="13950"/>
    <cellStyle name="常规 20 59 2" xfId="13951"/>
    <cellStyle name="警告文本 2 7 2" xfId="13952"/>
    <cellStyle name="常规 20 6 3 2" xfId="13953"/>
    <cellStyle name="常规 8 10" xfId="13954"/>
    <cellStyle name="常规 20 6 4" xfId="13955"/>
    <cellStyle name="常规 20 6 4 2" xfId="13956"/>
    <cellStyle name="常规 7 2 4 2 11 2 3" xfId="13957"/>
    <cellStyle name="常规 8 55" xfId="13958"/>
    <cellStyle name="常规 8 60" xfId="13959"/>
    <cellStyle name="常规 20 6 5" xfId="13960"/>
    <cellStyle name="常规 20 7 2 2" xfId="13961"/>
    <cellStyle name="常规 7 2 2 38 2 3 2" xfId="13962"/>
    <cellStyle name="常规 7 2 2 43 2 3 2" xfId="13963"/>
    <cellStyle name="常规 22 25 2" xfId="13964"/>
    <cellStyle name="常规 22 30 2" xfId="13965"/>
    <cellStyle name="常规 20 7 3" xfId="13966"/>
    <cellStyle name="常规 7 2 2 38 2 4" xfId="13967"/>
    <cellStyle name="常规 7 2 2 43 2 4" xfId="13968"/>
    <cellStyle name="常规 22 26" xfId="13969"/>
    <cellStyle name="常规 22 31" xfId="13970"/>
    <cellStyle name="常规 20 8 2 2" xfId="13971"/>
    <cellStyle name="常规 20 8 3" xfId="13972"/>
    <cellStyle name="常规 20 9 2" xfId="13973"/>
    <cellStyle name="常规 20 9 2 2" xfId="13974"/>
    <cellStyle name="警告文本 3 2 3 4" xfId="13975"/>
    <cellStyle name="常规 20 9 3" xfId="13976"/>
    <cellStyle name="常规 28 2 2 2 2 2 2" xfId="13977"/>
    <cellStyle name="常规 33 2 2 2 2 2 2" xfId="13978"/>
    <cellStyle name="常规 21 10 3" xfId="13979"/>
    <cellStyle name="常规 21 11 2 2" xfId="13980"/>
    <cellStyle name="常规 21 11 3" xfId="13981"/>
    <cellStyle name="常规 21 12" xfId="13982"/>
    <cellStyle name="常规 21 12 2" xfId="13983"/>
    <cellStyle name="常规 21 12 2 2" xfId="13984"/>
    <cellStyle name="常规 21 12 3" xfId="13985"/>
    <cellStyle name="常规 21 13 2" xfId="13986"/>
    <cellStyle name="常规 21 13 2 2" xfId="13987"/>
    <cellStyle name="常规 21 13 3" xfId="13988"/>
    <cellStyle name="常规 21 14" xfId="13989"/>
    <cellStyle name="常规 21 14 2" xfId="13990"/>
    <cellStyle name="解释性文本 2 2 2 2 3" xfId="13991"/>
    <cellStyle name="常规 21 14 2 2" xfId="13992"/>
    <cellStyle name="解释性文本 2 2 2 2 3 2" xfId="13993"/>
    <cellStyle name="常规 21 14 3" xfId="13994"/>
    <cellStyle name="解释性文本 2 2 2 2 4" xfId="13995"/>
    <cellStyle name="常规 21 15 2" xfId="13996"/>
    <cellStyle name="常规 21 20 2" xfId="13997"/>
    <cellStyle name="解释性文本 2 2 2 3 3" xfId="13998"/>
    <cellStyle name="常规 21 15 2 2" xfId="13999"/>
    <cellStyle name="常规 21 20 2 2" xfId="14000"/>
    <cellStyle name="解释性文本 2 2 2 3 3 2" xfId="14001"/>
    <cellStyle name="常规 21 15 3" xfId="14002"/>
    <cellStyle name="常规 21 20 3" xfId="14003"/>
    <cellStyle name="解释性文本 2 2 2 3 4" xfId="14004"/>
    <cellStyle name="常规 21 16" xfId="14005"/>
    <cellStyle name="常规 21 21" xfId="14006"/>
    <cellStyle name="常规 8 2 2 12 2 3 2" xfId="14007"/>
    <cellStyle name="常规 21 16 2" xfId="14008"/>
    <cellStyle name="常规 21 21 2" xfId="14009"/>
    <cellStyle name="解释性文本 2 2 2 4 3" xfId="14010"/>
    <cellStyle name="常规 21 16 2 2" xfId="14011"/>
    <cellStyle name="常规 21 21 2 2" xfId="14012"/>
    <cellStyle name="解释性文本 2 2 2 4 3 2" xfId="14013"/>
    <cellStyle name="常规 21 16 3" xfId="14014"/>
    <cellStyle name="常规 21 21 3" xfId="14015"/>
    <cellStyle name="解释性文本 2 2 2 4 4" xfId="14016"/>
    <cellStyle name="常规 21 17 3" xfId="14017"/>
    <cellStyle name="常规 21 22 3" xfId="14018"/>
    <cellStyle name="解释性文本 2 2 2 5 4" xfId="14019"/>
    <cellStyle name="常规 21 18" xfId="14020"/>
    <cellStyle name="常规 21 23" xfId="14021"/>
    <cellStyle name="常规 21 18 2" xfId="14022"/>
    <cellStyle name="常规 21 23 2" xfId="14023"/>
    <cellStyle name="常规 21 18 2 2" xfId="14024"/>
    <cellStyle name="常规 21 23 2 2" xfId="14025"/>
    <cellStyle name="常规 3 36 4" xfId="14026"/>
    <cellStyle name="常规 3 41 4" xfId="14027"/>
    <cellStyle name="常规 6 2 2 2 4" xfId="14028"/>
    <cellStyle name="常规 21 18 3" xfId="14029"/>
    <cellStyle name="常规 21 23 3" xfId="14030"/>
    <cellStyle name="常规 21 19 2" xfId="14031"/>
    <cellStyle name="常规 21 24 2" xfId="14032"/>
    <cellStyle name="常规 21 19 2 2" xfId="14033"/>
    <cellStyle name="常规 21 24 2 2" xfId="14034"/>
    <cellStyle name="常规 21 19 3" xfId="14035"/>
    <cellStyle name="常规 21 24 3" xfId="14036"/>
    <cellStyle name="常规 21 2 2 6 2" xfId="14037"/>
    <cellStyle name="常规 21 2 2 7" xfId="14038"/>
    <cellStyle name="常规 21 29 2 2" xfId="14039"/>
    <cellStyle name="常规 21 34 2 2" xfId="14040"/>
    <cellStyle name="常规 21 29 3" xfId="14041"/>
    <cellStyle name="常规 21 34 3" xfId="14042"/>
    <cellStyle name="强调文字颜色 1 3 6 2" xfId="14043"/>
    <cellStyle name="常规 21 3 2 4 2" xfId="14044"/>
    <cellStyle name="常规 21 3 2 5" xfId="14045"/>
    <cellStyle name="常规 21 35 2 2" xfId="14046"/>
    <cellStyle name="常规 21 40 2 2" xfId="14047"/>
    <cellStyle name="常规 21 36 2" xfId="14048"/>
    <cellStyle name="常规 21 41 2" xfId="14049"/>
    <cellStyle name="常规 21 36 3" xfId="14050"/>
    <cellStyle name="常规 21 41 3" xfId="14051"/>
    <cellStyle name="强调文字颜色 1 3 8 2" xfId="14052"/>
    <cellStyle name="常规 22 12 2 2" xfId="14053"/>
    <cellStyle name="常规 21 38 2 2" xfId="14054"/>
    <cellStyle name="常规 21 43 2 2" xfId="14055"/>
    <cellStyle name="常规 3 3 5 2 3 2" xfId="14056"/>
    <cellStyle name="常规 21 39" xfId="14057"/>
    <cellStyle name="常规 21 44" xfId="14058"/>
    <cellStyle name="强调文字颜色 5 2 2 2 4 2 3 2" xfId="14059"/>
    <cellStyle name="常规 34 6 4 2" xfId="14060"/>
    <cellStyle name="常规 21 39 2" xfId="14061"/>
    <cellStyle name="常规 21 44 2" xfId="14062"/>
    <cellStyle name="常规 21 39 2 2" xfId="14063"/>
    <cellStyle name="常规 21 44 2 2" xfId="14064"/>
    <cellStyle name="常规 21 39 3" xfId="14065"/>
    <cellStyle name="常规 21 44 3" xfId="14066"/>
    <cellStyle name="常规 21 4 2 3 2" xfId="14067"/>
    <cellStyle name="常规 21 4 2 4" xfId="14068"/>
    <cellStyle name="常规 34 4 2 2 2" xfId="14069"/>
    <cellStyle name="常规 21 4 4 2" xfId="14070"/>
    <cellStyle name="常规 21 4 5" xfId="14071"/>
    <cellStyle name="常规 21 45 2" xfId="14072"/>
    <cellStyle name="常规 21 50 2" xfId="14073"/>
    <cellStyle name="常规 21 45 2 2" xfId="14074"/>
    <cellStyle name="常规 21 50 2 2" xfId="14075"/>
    <cellStyle name="常规 21 45 3" xfId="14076"/>
    <cellStyle name="常规 21 50 3" xfId="14077"/>
    <cellStyle name="常规 21 46" xfId="14078"/>
    <cellStyle name="常规 21 51" xfId="14079"/>
    <cellStyle name="常规 21 46 2" xfId="14080"/>
    <cellStyle name="常规 21 51 2" xfId="14081"/>
    <cellStyle name="常规 21 46 2 2" xfId="14082"/>
    <cellStyle name="常规 21 51 2 2" xfId="14083"/>
    <cellStyle name="常规 21 46 3" xfId="14084"/>
    <cellStyle name="常规 21 51 3" xfId="14085"/>
    <cellStyle name="常规 21 47" xfId="14086"/>
    <cellStyle name="常规 21 52" xfId="14087"/>
    <cellStyle name="常规 21 47 2" xfId="14088"/>
    <cellStyle name="常规 21 52 2" xfId="14089"/>
    <cellStyle name="常规 21 47 2 2" xfId="14090"/>
    <cellStyle name="常规 21 52 2 2" xfId="14091"/>
    <cellStyle name="常规 21 47 3" xfId="14092"/>
    <cellStyle name="常规 21 52 3" xfId="14093"/>
    <cellStyle name="常规 21 48" xfId="14094"/>
    <cellStyle name="常规 21 53" xfId="14095"/>
    <cellStyle name="常规 21 48 2" xfId="14096"/>
    <cellStyle name="常规 21 53 2" xfId="14097"/>
    <cellStyle name="常规 21 48 2 2" xfId="14098"/>
    <cellStyle name="常规 21 53 2 2" xfId="14099"/>
    <cellStyle name="常规 21 48 3" xfId="14100"/>
    <cellStyle name="常规 21 53 3" xfId="14101"/>
    <cellStyle name="常规 21 49" xfId="14102"/>
    <cellStyle name="常规 21 54" xfId="14103"/>
    <cellStyle name="常规 21 49 2" xfId="14104"/>
    <cellStyle name="常规 21 54 2" xfId="14105"/>
    <cellStyle name="常规 21 49 2 2" xfId="14106"/>
    <cellStyle name="常规 21 54 2 2" xfId="14107"/>
    <cellStyle name="常规 21 49 3" xfId="14108"/>
    <cellStyle name="常规 21 54 3" xfId="14109"/>
    <cellStyle name="常规 21 55 2 2" xfId="14110"/>
    <cellStyle name="常规 3 77" xfId="14111"/>
    <cellStyle name="常规 3 82" xfId="14112"/>
    <cellStyle name="常规 21 55 3" xfId="14113"/>
    <cellStyle name="常规 21 56" xfId="14114"/>
    <cellStyle name="常规 21 61" xfId="14115"/>
    <cellStyle name="常规 8 4 2 27 2 3 2" xfId="14116"/>
    <cellStyle name="常规 8 4 2 32 2 3 2" xfId="14117"/>
    <cellStyle name="常规 21 56 2" xfId="14118"/>
    <cellStyle name="常规 21 61 2" xfId="14119"/>
    <cellStyle name="常规 21 56 2 2" xfId="14120"/>
    <cellStyle name="常规 21 56 3" xfId="14121"/>
    <cellStyle name="常规 21 57" xfId="14122"/>
    <cellStyle name="常规 21 62" xfId="14123"/>
    <cellStyle name="常规 21 57 2" xfId="14124"/>
    <cellStyle name="常规 21 57 2 2" xfId="14125"/>
    <cellStyle name="常规 21 57 3" xfId="14126"/>
    <cellStyle name="常规 21 58" xfId="14127"/>
    <cellStyle name="常规 21 63" xfId="14128"/>
    <cellStyle name="常规 7 20 2 3 4 2" xfId="14129"/>
    <cellStyle name="常规 21 58 2" xfId="14130"/>
    <cellStyle name="常规 21 58 2 2" xfId="14131"/>
    <cellStyle name="常规 7 36 4" xfId="14132"/>
    <cellStyle name="常规 7 41 4" xfId="14133"/>
    <cellStyle name="常规 21 58 3" xfId="14134"/>
    <cellStyle name="常规 21 59" xfId="14135"/>
    <cellStyle name="常规 21 59 2" xfId="14136"/>
    <cellStyle name="常规 8 2 2 2 45 4" xfId="14137"/>
    <cellStyle name="解释性文本 2 2 3 2 3" xfId="14138"/>
    <cellStyle name="常规 21 6 5" xfId="14139"/>
    <cellStyle name="常规 21 7 2 2" xfId="14140"/>
    <cellStyle name="常规 7 2 2 39 2 3 2" xfId="14141"/>
    <cellStyle name="常规 7 2 2 44 2 3 2" xfId="14142"/>
    <cellStyle name="常规 21 8 2 2" xfId="14143"/>
    <cellStyle name="常规 21 9 2 2" xfId="14144"/>
    <cellStyle name="常规 22 10 2" xfId="14145"/>
    <cellStyle name="常规 22 10 2 2" xfId="14146"/>
    <cellStyle name="常规 22 10 3" xfId="14147"/>
    <cellStyle name="常规 22 11" xfId="14148"/>
    <cellStyle name="常规 22 11 2" xfId="14149"/>
    <cellStyle name="常规 22 11 2 2" xfId="14150"/>
    <cellStyle name="常规 22 11 3" xfId="14151"/>
    <cellStyle name="常规 22 12" xfId="14152"/>
    <cellStyle name="常规 8 2 2 8 2 3 2" xfId="14153"/>
    <cellStyle name="常规 22 13 2" xfId="14154"/>
    <cellStyle name="常规 22 13 2 2" xfId="14155"/>
    <cellStyle name="常规 22 14" xfId="14156"/>
    <cellStyle name="注释 2 4 5 2 2" xfId="14157"/>
    <cellStyle name="常规 22 14 2" xfId="14158"/>
    <cellStyle name="输入 2 3 4 2 4" xfId="14159"/>
    <cellStyle name="常规 22 14 2 2" xfId="14160"/>
    <cellStyle name="常规 22 15" xfId="14161"/>
    <cellStyle name="常规 22 20" xfId="14162"/>
    <cellStyle name="常规 22 15 2" xfId="14163"/>
    <cellStyle name="常规 22 20 2" xfId="14164"/>
    <cellStyle name="常规 22 15 2 2" xfId="14165"/>
    <cellStyle name="常规 22 20 2 2" xfId="14166"/>
    <cellStyle name="常规 4 11" xfId="14167"/>
    <cellStyle name="常规 22 16 2" xfId="14168"/>
    <cellStyle name="常规 22 21 2" xfId="14169"/>
    <cellStyle name="常规 22 16 2 2" xfId="14170"/>
    <cellStyle name="常规 22 21 2 2" xfId="14171"/>
    <cellStyle name="常规 9 11" xfId="14172"/>
    <cellStyle name="常规 22 17" xfId="14173"/>
    <cellStyle name="常规 22 22" xfId="14174"/>
    <cellStyle name="常规 36 2 2 3 2 2" xfId="14175"/>
    <cellStyle name="常规 41 2 2 3 2 2" xfId="14176"/>
    <cellStyle name="常规 22 17 2" xfId="14177"/>
    <cellStyle name="常规 22 22 2" xfId="14178"/>
    <cellStyle name="常规 22 17 2 2" xfId="14179"/>
    <cellStyle name="常规 22 22 2 2" xfId="14180"/>
    <cellStyle name="常规 22 36 3" xfId="14181"/>
    <cellStyle name="常规 22 41 3" xfId="14182"/>
    <cellStyle name="常规 22 17 3" xfId="14183"/>
    <cellStyle name="常规 22 22 3" xfId="14184"/>
    <cellStyle name="常规 22 18 2" xfId="14185"/>
    <cellStyle name="常规 22 23 2" xfId="14186"/>
    <cellStyle name="强调文字颜色 4 3 5 2 4" xfId="14187"/>
    <cellStyle name="常规 22 18 2 2" xfId="14188"/>
    <cellStyle name="常规 22 23 2 2" xfId="14189"/>
    <cellStyle name="常规 22 18 3" xfId="14190"/>
    <cellStyle name="常规 22 23 3" xfId="14191"/>
    <cellStyle name="常规 22 19" xfId="14192"/>
    <cellStyle name="常规 22 24" xfId="14193"/>
    <cellStyle name="常规 22 19 2" xfId="14194"/>
    <cellStyle name="常规 22 24 2" xfId="14195"/>
    <cellStyle name="常规 22 19 2 2" xfId="14196"/>
    <cellStyle name="常规 22 24 2 2" xfId="14197"/>
    <cellStyle name="常规 22 19 3" xfId="14198"/>
    <cellStyle name="常规 22 24 3" xfId="14199"/>
    <cellStyle name="常规 22 2 2 6 2" xfId="14200"/>
    <cellStyle name="常规 38 3 6" xfId="14201"/>
    <cellStyle name="常规 22 2 2 7" xfId="14202"/>
    <cellStyle name="常规 22 25 2 2" xfId="14203"/>
    <cellStyle name="常规 22 30 2 2" xfId="14204"/>
    <cellStyle name="常规 22 25 3" xfId="14205"/>
    <cellStyle name="常规 22 30 3" xfId="14206"/>
    <cellStyle name="常规 22 26 2" xfId="14207"/>
    <cellStyle name="常规 22 31 2" xfId="14208"/>
    <cellStyle name="常规 22 26 2 2" xfId="14209"/>
    <cellStyle name="常规 22 31 2 2" xfId="14210"/>
    <cellStyle name="常规 22 26 3" xfId="14211"/>
    <cellStyle name="常规 22 31 3" xfId="14212"/>
    <cellStyle name="常规 22 27" xfId="14213"/>
    <cellStyle name="常规 22 32" xfId="14214"/>
    <cellStyle name="常规 22 27 2" xfId="14215"/>
    <cellStyle name="常规 22 32 2" xfId="14216"/>
    <cellStyle name="常规 22 27 2 2" xfId="14217"/>
    <cellStyle name="常规 22 32 2 2" xfId="14218"/>
    <cellStyle name="常规 23 36 3" xfId="14219"/>
    <cellStyle name="常规 23 41 3" xfId="14220"/>
    <cellStyle name="常规 7 2 4 2 12 2 3 2" xfId="14221"/>
    <cellStyle name="常规 22 27 3" xfId="14222"/>
    <cellStyle name="常规 22 32 3" xfId="14223"/>
    <cellStyle name="常规 22 28" xfId="14224"/>
    <cellStyle name="常规 22 33" xfId="14225"/>
    <cellStyle name="常规 22 28 2" xfId="14226"/>
    <cellStyle name="常规 22 33 2" xfId="14227"/>
    <cellStyle name="常规 22 28 2 2" xfId="14228"/>
    <cellStyle name="常规 22 33 2 2" xfId="14229"/>
    <cellStyle name="常规 25 2 2 2 2 3" xfId="14230"/>
    <cellStyle name="常规 30 2 2 2 2 3" xfId="14231"/>
    <cellStyle name="常规 22 29 2" xfId="14232"/>
    <cellStyle name="常规 22 34 2" xfId="14233"/>
    <cellStyle name="常规 22 29 2 2" xfId="14234"/>
    <cellStyle name="常规 22 34 2 2" xfId="14235"/>
    <cellStyle name="常规 22 29 3" xfId="14236"/>
    <cellStyle name="常规 22 34 3" xfId="14237"/>
    <cellStyle name="常规 22 3 2 4 2" xfId="14238"/>
    <cellStyle name="常规 3 2 2 3 3 2" xfId="14239"/>
    <cellStyle name="常规 22 3 2 5" xfId="14240"/>
    <cellStyle name="常规 3 2 2 3 4" xfId="14241"/>
    <cellStyle name="常规 22 35 2" xfId="14242"/>
    <cellStyle name="常规 22 40 2" xfId="14243"/>
    <cellStyle name="常规 22 35 2 2" xfId="14244"/>
    <cellStyle name="常规 22 40 2 2" xfId="14245"/>
    <cellStyle name="常规 22 35 3" xfId="14246"/>
    <cellStyle name="常规 22 40 3" xfId="14247"/>
    <cellStyle name="常规 22 36" xfId="14248"/>
    <cellStyle name="常规 22 41" xfId="14249"/>
    <cellStyle name="常规 22 36 2" xfId="14250"/>
    <cellStyle name="常规 22 41 2" xfId="14251"/>
    <cellStyle name="常规 22 36 2 2" xfId="14252"/>
    <cellStyle name="常规 22 41 2 2" xfId="14253"/>
    <cellStyle name="常规 22 37" xfId="14254"/>
    <cellStyle name="常规 22 42" xfId="14255"/>
    <cellStyle name="常规 5 3 2" xfId="14256"/>
    <cellStyle name="常规 22 37 2" xfId="14257"/>
    <cellStyle name="常规 22 42 2" xfId="14258"/>
    <cellStyle name="常规 5 3 2 2" xfId="14259"/>
    <cellStyle name="常规 7 19 25" xfId="14260"/>
    <cellStyle name="常规 7 19 30" xfId="14261"/>
    <cellStyle name="常规 22 37 2 2" xfId="14262"/>
    <cellStyle name="常规 22 42 2 2" xfId="14263"/>
    <cellStyle name="常规 5 3 2 2 2" xfId="14264"/>
    <cellStyle name="常规 7 19 25 2" xfId="14265"/>
    <cellStyle name="常规 7 19 30 2" xfId="14266"/>
    <cellStyle name="常规 24 36 3" xfId="14267"/>
    <cellStyle name="常规 24 41 3" xfId="14268"/>
    <cellStyle name="强调文字颜色 6 3 2 5 2 3" xfId="14269"/>
    <cellStyle name="常规 22 37 3" xfId="14270"/>
    <cellStyle name="常规 22 42 3" xfId="14271"/>
    <cellStyle name="常规 5 3 2 3" xfId="14272"/>
    <cellStyle name="常规 7 19 26" xfId="14273"/>
    <cellStyle name="常规 7 19 31" xfId="14274"/>
    <cellStyle name="常规 22 38" xfId="14275"/>
    <cellStyle name="常规 22 43" xfId="14276"/>
    <cellStyle name="常规 5 3 3" xfId="14277"/>
    <cellStyle name="常规 22 38 2" xfId="14278"/>
    <cellStyle name="常规 22 43 2" xfId="14279"/>
    <cellStyle name="常规 5 3 3 2" xfId="14280"/>
    <cellStyle name="常规 22 38 2 2" xfId="14281"/>
    <cellStyle name="常规 22 43 2 2" xfId="14282"/>
    <cellStyle name="常规 5 3 3 2 2" xfId="14283"/>
    <cellStyle name="常规 22 38 3" xfId="14284"/>
    <cellStyle name="常规 22 43 3" xfId="14285"/>
    <cellStyle name="常规 5 3 3 3" xfId="14286"/>
    <cellStyle name="常规 22 4 2 3 2" xfId="14287"/>
    <cellStyle name="常规 27 6" xfId="14288"/>
    <cellStyle name="常规 32 6" xfId="14289"/>
    <cellStyle name="常规 22 4 2 4" xfId="14290"/>
    <cellStyle name="常规 22 4 4 2" xfId="14291"/>
    <cellStyle name="常规 22 4 5" xfId="14292"/>
    <cellStyle name="常规 22 48 3" xfId="14293"/>
    <cellStyle name="常规 22 53 3" xfId="14294"/>
    <cellStyle name="常规 276" xfId="14295"/>
    <cellStyle name="常规 281" xfId="14296"/>
    <cellStyle name="常规 326" xfId="14297"/>
    <cellStyle name="常规 331" xfId="14298"/>
    <cellStyle name="常规 22 49 2 2" xfId="14299"/>
    <cellStyle name="常规 22 54 2 2" xfId="14300"/>
    <cellStyle name="常规 22 49 3" xfId="14301"/>
    <cellStyle name="常规 22 54 3" xfId="14302"/>
    <cellStyle name="常规 376" xfId="14303"/>
    <cellStyle name="常规 381" xfId="14304"/>
    <cellStyle name="常规 426" xfId="14305"/>
    <cellStyle name="常规 431" xfId="14306"/>
    <cellStyle name="常规 22 5 4" xfId="14307"/>
    <cellStyle name="常规 22 5 4 2" xfId="14308"/>
    <cellStyle name="常规 22 55 2" xfId="14309"/>
    <cellStyle name="常规 22 60 2" xfId="14310"/>
    <cellStyle name="常规 475" xfId="14311"/>
    <cellStyle name="常规 22 55 2 2" xfId="14312"/>
    <cellStyle name="常规 22 55 3" xfId="14313"/>
    <cellStyle name="常规 476" xfId="14314"/>
    <cellStyle name="常规 22 56" xfId="14315"/>
    <cellStyle name="常规 22 61" xfId="14316"/>
    <cellStyle name="常规 22 56 2" xfId="14317"/>
    <cellStyle name="常规 22 61 2" xfId="14318"/>
    <cellStyle name="常规 22 56 2 2" xfId="14319"/>
    <cellStyle name="常规 22 56 3" xfId="14320"/>
    <cellStyle name="常规 22 57" xfId="14321"/>
    <cellStyle name="常规 22 62" xfId="14322"/>
    <cellStyle name="常规 22 57 2" xfId="14323"/>
    <cellStyle name="常规 22 57 2 2" xfId="14324"/>
    <cellStyle name="常规 26 36 3" xfId="14325"/>
    <cellStyle name="常规 26 41 3" xfId="14326"/>
    <cellStyle name="常规 31 36 3" xfId="14327"/>
    <cellStyle name="常规 31 41 3" xfId="14328"/>
    <cellStyle name="强调文字颜色 5 2 2 3 3" xfId="14329"/>
    <cellStyle name="常规 7 20 2 12 2 4" xfId="14330"/>
    <cellStyle name="强调文字颜色 2 3 8 2" xfId="14331"/>
    <cellStyle name="常规 22 58" xfId="14332"/>
    <cellStyle name="常规 22 63" xfId="14333"/>
    <cellStyle name="常规 22 58 2" xfId="14334"/>
    <cellStyle name="常规 22 58 2 2" xfId="14335"/>
    <cellStyle name="常规 22 59" xfId="14336"/>
    <cellStyle name="注释 2 4 5 3 2" xfId="14337"/>
    <cellStyle name="常规 22 59 2" xfId="14338"/>
    <cellStyle name="常规 22 6 4" xfId="14339"/>
    <cellStyle name="常规 22 6 4 2" xfId="14340"/>
    <cellStyle name="常规 22 6 5" xfId="14341"/>
    <cellStyle name="常规 22 7 3" xfId="14342"/>
    <cellStyle name="常规 7 2 2 45 2 4" xfId="14343"/>
    <cellStyle name="常规 7 2 2 50 2 4" xfId="14344"/>
    <cellStyle name="常规 22 8 2 2" xfId="14345"/>
    <cellStyle name="常规 22 8 3" xfId="14346"/>
    <cellStyle name="常规 22 9 2" xfId="14347"/>
    <cellStyle name="常规 22 9 2 2" xfId="14348"/>
    <cellStyle name="常规 22 9 3" xfId="14349"/>
    <cellStyle name="常规 23 10 2 2" xfId="14350"/>
    <cellStyle name="常规 23 11" xfId="14351"/>
    <cellStyle name="注释 2 2 2 5 3 3" xfId="14352"/>
    <cellStyle name="常规 23 11 2" xfId="14353"/>
    <cellStyle name="常规 8 2 2 12 2 4" xfId="14354"/>
    <cellStyle name="常规 23 11 2 2" xfId="14355"/>
    <cellStyle name="常规 23 11 3" xfId="14356"/>
    <cellStyle name="常规 23 12 2 2" xfId="14357"/>
    <cellStyle name="常规 23 12 3" xfId="14358"/>
    <cellStyle name="常规 23 13" xfId="14359"/>
    <cellStyle name="常规 23 13 2" xfId="14360"/>
    <cellStyle name="常规 7 2 2 3 2 3" xfId="14361"/>
    <cellStyle name="常规 23 13 2 2" xfId="14362"/>
    <cellStyle name="常规 7 2 2 3 2 3 2" xfId="14363"/>
    <cellStyle name="常规 23 13 3" xfId="14364"/>
    <cellStyle name="常规 7 2 2 3 2 4" xfId="14365"/>
    <cellStyle name="常规 23 14" xfId="14366"/>
    <cellStyle name="常规 23 14 2" xfId="14367"/>
    <cellStyle name="常规 23 14 2 2" xfId="14368"/>
    <cellStyle name="常规 23 14 3" xfId="14369"/>
    <cellStyle name="常规 23 15" xfId="14370"/>
    <cellStyle name="常规 23 20" xfId="14371"/>
    <cellStyle name="常规 23 15 3" xfId="14372"/>
    <cellStyle name="常规 23 20 3" xfId="14373"/>
    <cellStyle name="常规 23 16" xfId="14374"/>
    <cellStyle name="常规 23 21" xfId="14375"/>
    <cellStyle name="常规 23 17" xfId="14376"/>
    <cellStyle name="常规 23 22" xfId="14377"/>
    <cellStyle name="常规 23 17 3" xfId="14378"/>
    <cellStyle name="常规 23 22 3" xfId="14379"/>
    <cellStyle name="警告文本 2 2 3 2 4" xfId="14380"/>
    <cellStyle name="常规 6 4 2 2 2" xfId="14381"/>
    <cellStyle name="检查单元格 2 10" xfId="14382"/>
    <cellStyle name="常规 23 18" xfId="14383"/>
    <cellStyle name="常规 23 23" xfId="14384"/>
    <cellStyle name="常规 23 18 2" xfId="14385"/>
    <cellStyle name="常规 23 23 2" xfId="14386"/>
    <cellStyle name="常规 23 18 2 2" xfId="14387"/>
    <cellStyle name="常规 23 23 2 2" xfId="14388"/>
    <cellStyle name="常规 23 18 3" xfId="14389"/>
    <cellStyle name="常规 23 23 3" xfId="14390"/>
    <cellStyle name="常规 23 19" xfId="14391"/>
    <cellStyle name="常规 23 24" xfId="14392"/>
    <cellStyle name="常规 23 19 2" xfId="14393"/>
    <cellStyle name="常规 23 24 2" xfId="14394"/>
    <cellStyle name="常规 23 19 3" xfId="14395"/>
    <cellStyle name="常规 23 24 3" xfId="14396"/>
    <cellStyle name="常规 23 2 2 6 2" xfId="14397"/>
    <cellStyle name="常规 23 2 2 7" xfId="14398"/>
    <cellStyle name="常规 23 25" xfId="14399"/>
    <cellStyle name="常规 23 30" xfId="14400"/>
    <cellStyle name="汇总 3 5 2 2 2" xfId="14401"/>
    <cellStyle name="常规 23 25 2" xfId="14402"/>
    <cellStyle name="常规 23 30 2" xfId="14403"/>
    <cellStyle name="常规 23 25 3" xfId="14404"/>
    <cellStyle name="常规 23 30 3" xfId="14405"/>
    <cellStyle name="常规 23 26" xfId="14406"/>
    <cellStyle name="常规 23 31" xfId="14407"/>
    <cellStyle name="常规 23 26 2" xfId="14408"/>
    <cellStyle name="常规 23 31 2" xfId="14409"/>
    <cellStyle name="常规 23 26 3" xfId="14410"/>
    <cellStyle name="常规 23 31 3" xfId="14411"/>
    <cellStyle name="常规 23 27" xfId="14412"/>
    <cellStyle name="常规 23 32" xfId="14413"/>
    <cellStyle name="常规 27 4 3 2" xfId="14414"/>
    <cellStyle name="常规 32 4 3 2" xfId="14415"/>
    <cellStyle name="常规 23 27 2" xfId="14416"/>
    <cellStyle name="常规 23 32 2" xfId="14417"/>
    <cellStyle name="常规 23 27 3" xfId="14418"/>
    <cellStyle name="常规 23 32 3" xfId="14419"/>
    <cellStyle name="检查单元格 3 10" xfId="14420"/>
    <cellStyle name="常规 23 28" xfId="14421"/>
    <cellStyle name="常规 23 33" xfId="14422"/>
    <cellStyle name="常规 3 12 3 2" xfId="14423"/>
    <cellStyle name="常规 23 29" xfId="14424"/>
    <cellStyle name="常规 23 34" xfId="14425"/>
    <cellStyle name="强调文字颜色 4 2 2 2 3 2 2 2" xfId="14426"/>
    <cellStyle name="常规 23 3 2 4 2" xfId="14427"/>
    <cellStyle name="常规 3 3 2 3 3 2" xfId="14428"/>
    <cellStyle name="常规 23 35" xfId="14429"/>
    <cellStyle name="常规 23 40" xfId="14430"/>
    <cellStyle name="常规 23 35 2" xfId="14431"/>
    <cellStyle name="常规 23 40 2" xfId="14432"/>
    <cellStyle name="常规 23 35 3" xfId="14433"/>
    <cellStyle name="常规 23 40 3" xfId="14434"/>
    <cellStyle name="常规 7 2 4 2 12 2 2 2" xfId="14435"/>
    <cellStyle name="常规 23 36" xfId="14436"/>
    <cellStyle name="常规 23 41" xfId="14437"/>
    <cellStyle name="常规 25 14 2" xfId="14438"/>
    <cellStyle name="常规 30 14 2" xfId="14439"/>
    <cellStyle name="常规 23 36 2" xfId="14440"/>
    <cellStyle name="常规 23 41 2" xfId="14441"/>
    <cellStyle name="常规 25 14 2 2" xfId="14442"/>
    <cellStyle name="常规 30 14 2 2" xfId="14443"/>
    <cellStyle name="常规 23 37 2" xfId="14444"/>
    <cellStyle name="常规 23 42 2" xfId="14445"/>
    <cellStyle name="常规 23 37 2 2" xfId="14446"/>
    <cellStyle name="常规 23 42 2 2" xfId="14447"/>
    <cellStyle name="常规 7 2 3 2 5" xfId="14448"/>
    <cellStyle name="常规 23 37 3" xfId="14449"/>
    <cellStyle name="常规 23 42 3" xfId="14450"/>
    <cellStyle name="常规 23 38" xfId="14451"/>
    <cellStyle name="常规 23 43" xfId="14452"/>
    <cellStyle name="常规 37 2 2 2 2 2" xfId="14453"/>
    <cellStyle name="常规 23 38 2" xfId="14454"/>
    <cellStyle name="常规 23 43 2" xfId="14455"/>
    <cellStyle name="常规 37 2 2 2 2 2 2" xfId="14456"/>
    <cellStyle name="常规 23 38 3" xfId="14457"/>
    <cellStyle name="常规 23 43 3" xfId="14458"/>
    <cellStyle name="常规 23 39 3" xfId="14459"/>
    <cellStyle name="常规 23 44 3" xfId="14460"/>
    <cellStyle name="计算 2 2 4 2 2" xfId="14461"/>
    <cellStyle name="常规 23 4 2 3 2" xfId="14462"/>
    <cellStyle name="常规 23 4 2 4" xfId="14463"/>
    <cellStyle name="常规 23 4 4 2" xfId="14464"/>
    <cellStyle name="常规 8 26 4 3" xfId="14465"/>
    <cellStyle name="常规 8 31 4 3" xfId="14466"/>
    <cellStyle name="常规 23 4 5" xfId="14467"/>
    <cellStyle name="常规 23 45" xfId="14468"/>
    <cellStyle name="常规 23 50" xfId="14469"/>
    <cellStyle name="常规 23 45 2" xfId="14470"/>
    <cellStyle name="常规 23 50 2" xfId="14471"/>
    <cellStyle name="常规 23 45 2 2" xfId="14472"/>
    <cellStyle name="常规 23 50 2 2" xfId="14473"/>
    <cellStyle name="常规 23 45 3" xfId="14474"/>
    <cellStyle name="常规 23 50 3" xfId="14475"/>
    <cellStyle name="计算 2 2 4 3 2" xfId="14476"/>
    <cellStyle name="常规 23 46" xfId="14477"/>
    <cellStyle name="常规 23 51" xfId="14478"/>
    <cellStyle name="常规 23 46 2" xfId="14479"/>
    <cellStyle name="常规 23 51 2" xfId="14480"/>
    <cellStyle name="检查单元格 3 3 4 2 4" xfId="14481"/>
    <cellStyle name="常规 23 46 2 2" xfId="14482"/>
    <cellStyle name="常规 23 51 2 2" xfId="14483"/>
    <cellStyle name="常规 23 47" xfId="14484"/>
    <cellStyle name="常规 23 52" xfId="14485"/>
    <cellStyle name="常规 23 47 2" xfId="14486"/>
    <cellStyle name="常规 23 52 2" xfId="14487"/>
    <cellStyle name="常规 23 47 2 2" xfId="14488"/>
    <cellStyle name="常规 23 52 2 2" xfId="14489"/>
    <cellStyle name="常规 23 48" xfId="14490"/>
    <cellStyle name="常规 23 53" xfId="14491"/>
    <cellStyle name="常规 23 5 4" xfId="14492"/>
    <cellStyle name="常规 23 5 4 2" xfId="14493"/>
    <cellStyle name="常规 8 27 4 3" xfId="14494"/>
    <cellStyle name="常规 8 32 4 3" xfId="14495"/>
    <cellStyle name="常规 23 55 2" xfId="14496"/>
    <cellStyle name="常规 23 60 2" xfId="14497"/>
    <cellStyle name="常规 23 55 2 2" xfId="14498"/>
    <cellStyle name="强调文字颜色 5 2 2 4 2 3" xfId="14499"/>
    <cellStyle name="常规 23 55 3" xfId="14500"/>
    <cellStyle name="常规 23 56" xfId="14501"/>
    <cellStyle name="常规 23 61" xfId="14502"/>
    <cellStyle name="常规 7 2 2 2 2 10" xfId="14503"/>
    <cellStyle name="常规 23 56 2" xfId="14504"/>
    <cellStyle name="常规 23 61 2" xfId="14505"/>
    <cellStyle name="常规 7 2 2 2 2 10 2" xfId="14506"/>
    <cellStyle name="常规 8 2 2 13 2 4" xfId="14507"/>
    <cellStyle name="常规 23 56 3" xfId="14508"/>
    <cellStyle name="常规 7 2 2 2 2 10 3" xfId="14509"/>
    <cellStyle name="常规 23 57 2" xfId="14510"/>
    <cellStyle name="常规 7 2 2 2 2 11 2" xfId="14511"/>
    <cellStyle name="常规 23 57 3" xfId="14512"/>
    <cellStyle name="常规 7 2 2 2 2 11 3" xfId="14513"/>
    <cellStyle name="常规 23 6 4" xfId="14514"/>
    <cellStyle name="常规 8 2 2 2 27" xfId="14515"/>
    <cellStyle name="常规 8 2 2 2 32" xfId="14516"/>
    <cellStyle name="常规 23 6 4 2" xfId="14517"/>
    <cellStyle name="常规 8 2 2 2 27 2" xfId="14518"/>
    <cellStyle name="常规 8 2 2 2 32 2" xfId="14519"/>
    <cellStyle name="常规 8 28 4 3" xfId="14520"/>
    <cellStyle name="常规 8 33 4 3" xfId="14521"/>
    <cellStyle name="常规 23 6 5" xfId="14522"/>
    <cellStyle name="常规 8 2 2 2 28" xfId="14523"/>
    <cellStyle name="常规 8 2 2 2 33" xfId="14524"/>
    <cellStyle name="常规 23 7 3" xfId="14525"/>
    <cellStyle name="常规 7 2 2 46 2 4" xfId="14526"/>
    <cellStyle name="常规 7 2 2 51 2 4" xfId="14527"/>
    <cellStyle name="常规 23 8 3" xfId="14528"/>
    <cellStyle name="常规 23 9 3" xfId="14529"/>
    <cellStyle name="常规 24 10 2" xfId="14530"/>
    <cellStyle name="常规 24 10 2 2" xfId="14531"/>
    <cellStyle name="常规 3 36 3" xfId="14532"/>
    <cellStyle name="常规 3 41 3" xfId="14533"/>
    <cellStyle name="常规 6 2 2 2 3" xfId="14534"/>
    <cellStyle name="常规 24 11" xfId="14535"/>
    <cellStyle name="常规 24 11 2" xfId="14536"/>
    <cellStyle name="计算 2 2 2 3 2 3" xfId="14537"/>
    <cellStyle name="常规 8 2 2 17 2 4" xfId="14538"/>
    <cellStyle name="常规 8 2 2 22 2 4" xfId="14539"/>
    <cellStyle name="常规 24 11 2 2" xfId="14540"/>
    <cellStyle name="计算 2 2 2 3 2 3 2" xfId="14541"/>
    <cellStyle name="常规 6 2 3 2 3" xfId="14542"/>
    <cellStyle name="常规 24 12" xfId="14543"/>
    <cellStyle name="常规 24 12 2" xfId="14544"/>
    <cellStyle name="常规 24 12 2 2" xfId="14545"/>
    <cellStyle name="常规 24 14 2 2" xfId="14546"/>
    <cellStyle name="常规 24 15" xfId="14547"/>
    <cellStyle name="常规 24 20" xfId="14548"/>
    <cellStyle name="常规 24 15 2" xfId="14549"/>
    <cellStyle name="常规 24 20 2" xfId="14550"/>
    <cellStyle name="常规 24 15 2 2" xfId="14551"/>
    <cellStyle name="常规 24 20 2 2" xfId="14552"/>
    <cellStyle name="常规 24 15 3" xfId="14553"/>
    <cellStyle name="常规 24 20 3" xfId="14554"/>
    <cellStyle name="常规 24 16" xfId="14555"/>
    <cellStyle name="常规 24 21" xfId="14556"/>
    <cellStyle name="常规 24 16 2" xfId="14557"/>
    <cellStyle name="常规 24 21 2" xfId="14558"/>
    <cellStyle name="常规 24 16 2 2" xfId="14559"/>
    <cellStyle name="常规 24 21 2 2" xfId="14560"/>
    <cellStyle name="常规 24 16 3" xfId="14561"/>
    <cellStyle name="常规 24 21 3" xfId="14562"/>
    <cellStyle name="常规 24 17" xfId="14563"/>
    <cellStyle name="常规 24 22" xfId="14564"/>
    <cellStyle name="常规 24 17 2" xfId="14565"/>
    <cellStyle name="常规 24 22 2" xfId="14566"/>
    <cellStyle name="常规 24 17 2 2" xfId="14567"/>
    <cellStyle name="常规 24 22 2 2" xfId="14568"/>
    <cellStyle name="常规 24 17 3" xfId="14569"/>
    <cellStyle name="常规 24 22 3" xfId="14570"/>
    <cellStyle name="常规 24 18 2" xfId="14571"/>
    <cellStyle name="常规 24 23 2" xfId="14572"/>
    <cellStyle name="常规 24 18 3" xfId="14573"/>
    <cellStyle name="常规 24 23 3" xfId="14574"/>
    <cellStyle name="常规 24 19" xfId="14575"/>
    <cellStyle name="常规 24 24" xfId="14576"/>
    <cellStyle name="常规 24 19 2" xfId="14577"/>
    <cellStyle name="常规 24 24 2" xfId="14578"/>
    <cellStyle name="常规 24 19 2 2" xfId="14579"/>
    <cellStyle name="常规 24 24 2 2" xfId="14580"/>
    <cellStyle name="常规 24 19 3" xfId="14581"/>
    <cellStyle name="常规 24 24 3" xfId="14582"/>
    <cellStyle name="常规 24 2 2 6 2" xfId="14583"/>
    <cellStyle name="常规 24 2 2 7" xfId="14584"/>
    <cellStyle name="常规 24 2 7 2" xfId="14585"/>
    <cellStyle name="常规 24 4 2 3 2" xfId="14586"/>
    <cellStyle name="常规 3 4 3 3 2 2" xfId="14587"/>
    <cellStyle name="链接单元格 2 2 6 2 2" xfId="14588"/>
    <cellStyle name="常规 24 2 8" xfId="14589"/>
    <cellStyle name="常规 7 2 2 2 15 3 2" xfId="14590"/>
    <cellStyle name="常规 7 2 2 2 20 3 2" xfId="14591"/>
    <cellStyle name="常规 24 4 2 4" xfId="14592"/>
    <cellStyle name="常规 3 4 3 3 3" xfId="14593"/>
    <cellStyle name="链接单元格 2 2 6 3" xfId="14594"/>
    <cellStyle name="常规 24 25" xfId="14595"/>
    <cellStyle name="常规 24 30" xfId="14596"/>
    <cellStyle name="常规 24 25 2" xfId="14597"/>
    <cellStyle name="常规 24 30 2" xfId="14598"/>
    <cellStyle name="常规 24 25 2 2" xfId="14599"/>
    <cellStyle name="常规 24 30 2 2" xfId="14600"/>
    <cellStyle name="常规 24 25 3" xfId="14601"/>
    <cellStyle name="常规 24 30 3" xfId="14602"/>
    <cellStyle name="常规 24 26 2 2" xfId="14603"/>
    <cellStyle name="常规 24 31 2 2" xfId="14604"/>
    <cellStyle name="常规 24 26 3" xfId="14605"/>
    <cellStyle name="常规 24 31 3" xfId="14606"/>
    <cellStyle name="常规 24 27" xfId="14607"/>
    <cellStyle name="常规 24 32" xfId="14608"/>
    <cellStyle name="常规 24 27 2" xfId="14609"/>
    <cellStyle name="常规 24 32 2" xfId="14610"/>
    <cellStyle name="适中 3 2 4 2 3" xfId="14611"/>
    <cellStyle name="常规 24 27 2 2" xfId="14612"/>
    <cellStyle name="常规 24 32 2 2" xfId="14613"/>
    <cellStyle name="适中 3 2 4 2 3 2" xfId="14614"/>
    <cellStyle name="常规 24 27 3" xfId="14615"/>
    <cellStyle name="常规 24 32 3" xfId="14616"/>
    <cellStyle name="适中 3 2 4 2 4" xfId="14617"/>
    <cellStyle name="常规 24 28 2 2" xfId="14618"/>
    <cellStyle name="常规 24 33 2 2" xfId="14619"/>
    <cellStyle name="常规 24 28 3" xfId="14620"/>
    <cellStyle name="常规 24 33 3" xfId="14621"/>
    <cellStyle name="常规 24 29" xfId="14622"/>
    <cellStyle name="常规 24 34" xfId="14623"/>
    <cellStyle name="常规 24 29 2" xfId="14624"/>
    <cellStyle name="常规 24 34 2" xfId="14625"/>
    <cellStyle name="常规 24 29 2 2" xfId="14626"/>
    <cellStyle name="常规 24 34 2 2" xfId="14627"/>
    <cellStyle name="常规 24 29 3" xfId="14628"/>
    <cellStyle name="常规 24 34 3" xfId="14629"/>
    <cellStyle name="常规 24 3 2 4 2" xfId="14630"/>
    <cellStyle name="常规 3 4 2 3 3 2" xfId="14631"/>
    <cellStyle name="常规 24 3 6 2" xfId="14632"/>
    <cellStyle name="常规 8 2 2 2 29" xfId="14633"/>
    <cellStyle name="常规 8 2 2 2 34" xfId="14634"/>
    <cellStyle name="汇总 3 2 2 2 4 2" xfId="14635"/>
    <cellStyle name="常规 24 3 7" xfId="14636"/>
    <cellStyle name="汇总 3 2 2 2 5" xfId="14637"/>
    <cellStyle name="常规 3 4 3 4 2" xfId="14638"/>
    <cellStyle name="链接单元格 2 2 7 2" xfId="14639"/>
    <cellStyle name="常规 24 35" xfId="14640"/>
    <cellStyle name="常规 24 40" xfId="14641"/>
    <cellStyle name="常规 24 35 2" xfId="14642"/>
    <cellStyle name="常规 24 40 2" xfId="14643"/>
    <cellStyle name="常规 24 35 2 2" xfId="14644"/>
    <cellStyle name="常规 24 40 2 2" xfId="14645"/>
    <cellStyle name="常规 24 35 3" xfId="14646"/>
    <cellStyle name="常规 24 40 3" xfId="14647"/>
    <cellStyle name="常规 24 36" xfId="14648"/>
    <cellStyle name="常规 24 41" xfId="14649"/>
    <cellStyle name="强调文字颜色 6 3 2 5 2" xfId="14650"/>
    <cellStyle name="常规 25 2 2 6 2" xfId="14651"/>
    <cellStyle name="常规 30 2 2 6 2" xfId="14652"/>
    <cellStyle name="常规 25 19 2" xfId="14653"/>
    <cellStyle name="常规 25 24 2" xfId="14654"/>
    <cellStyle name="常规 30 19 2" xfId="14655"/>
    <cellStyle name="常规 30 24 2" xfId="14656"/>
    <cellStyle name="常规 24 36 2" xfId="14657"/>
    <cellStyle name="常规 24 41 2" xfId="14658"/>
    <cellStyle name="强调文字颜色 6 3 2 5 2 2" xfId="14659"/>
    <cellStyle name="常规 25 19 2 2" xfId="14660"/>
    <cellStyle name="常规 25 24 2 2" xfId="14661"/>
    <cellStyle name="常规 30 19 2 2" xfId="14662"/>
    <cellStyle name="常规 30 24 2 2" xfId="14663"/>
    <cellStyle name="常规 24 36 2 2" xfId="14664"/>
    <cellStyle name="常规 24 41 2 2" xfId="14665"/>
    <cellStyle name="强调文字颜色 6 3 2 5 2 2 2" xfId="14666"/>
    <cellStyle name="常规 24 37 2" xfId="14667"/>
    <cellStyle name="常规 24 42 2" xfId="14668"/>
    <cellStyle name="强调文字颜色 6 3 2 5 3 2" xfId="14669"/>
    <cellStyle name="常规 24 37 2 2" xfId="14670"/>
    <cellStyle name="常规 24 42 2 2" xfId="14671"/>
    <cellStyle name="常规 3 76" xfId="14672"/>
    <cellStyle name="常规 3 81" xfId="14673"/>
    <cellStyle name="常规 24 37 3" xfId="14674"/>
    <cellStyle name="常规 24 42 3" xfId="14675"/>
    <cellStyle name="常规 24 38" xfId="14676"/>
    <cellStyle name="常规 24 43" xfId="14677"/>
    <cellStyle name="强调文字颜色 6 3 2 5 4" xfId="14678"/>
    <cellStyle name="常规 24 38 2" xfId="14679"/>
    <cellStyle name="常规 24 43 2" xfId="14680"/>
    <cellStyle name="强调文字颜色 6 3 2 5 4 2" xfId="14681"/>
    <cellStyle name="常规 24 38 2 2" xfId="14682"/>
    <cellStyle name="常规 24 43 2 2" xfId="14683"/>
    <cellStyle name="常规 24 39" xfId="14684"/>
    <cellStyle name="常规 24 44" xfId="14685"/>
    <cellStyle name="强调文字颜色 6 3 2 5 5" xfId="14686"/>
    <cellStyle name="常规 24 39 2 2" xfId="14687"/>
    <cellStyle name="常规 24 44 2 2" xfId="14688"/>
    <cellStyle name="常规 24 4 4 2" xfId="14689"/>
    <cellStyle name="汇总 3 2 2 3 4" xfId="14690"/>
    <cellStyle name="汇总 3 2 2 3 2 2" xfId="14691"/>
    <cellStyle name="常规 24 4 5" xfId="14692"/>
    <cellStyle name="汇总 3 2 2 3 3" xfId="14693"/>
    <cellStyle name="常规 24 45" xfId="14694"/>
    <cellStyle name="常规 24 45 2" xfId="14695"/>
    <cellStyle name="常规 24 46" xfId="14696"/>
    <cellStyle name="常规 7 19 17 3 2 2" xfId="14697"/>
    <cellStyle name="常规 26 3 3 2" xfId="14698"/>
    <cellStyle name="常规 31 3 3 2" xfId="14699"/>
    <cellStyle name="常规 24 46 2" xfId="14700"/>
    <cellStyle name="常规 26 3 3 2 2" xfId="14701"/>
    <cellStyle name="常规 31 3 3 2 2" xfId="14702"/>
    <cellStyle name="常规 24 47" xfId="14703"/>
    <cellStyle name="注释 2 2 3 2 2" xfId="14704"/>
    <cellStyle name="常规 7 19 2 11 2 2" xfId="14705"/>
    <cellStyle name="常规 3 6 2 4 2" xfId="14706"/>
    <cellStyle name="常规 26 3 3 3" xfId="14707"/>
    <cellStyle name="常规 31 3 3 3" xfId="14708"/>
    <cellStyle name="常规 24 47 2" xfId="14709"/>
    <cellStyle name="注释 2 2 3 2 2 2" xfId="14710"/>
    <cellStyle name="常规 7 19 2 11 2 2 2" xfId="14711"/>
    <cellStyle name="常规 24 48" xfId="14712"/>
    <cellStyle name="注释 2 2 3 2 3" xfId="14713"/>
    <cellStyle name="常规 7 19 2 11 2 3" xfId="14714"/>
    <cellStyle name="注释 3 37 2 3 2" xfId="14715"/>
    <cellStyle name="注释 3 42 2 3 2" xfId="14716"/>
    <cellStyle name="常规 24 49" xfId="14717"/>
    <cellStyle name="注释 2 2 3 2 4" xfId="14718"/>
    <cellStyle name="常规 24 5 5" xfId="14719"/>
    <cellStyle name="汇总 3 2 2 4 3" xfId="14720"/>
    <cellStyle name="常规 24 6 3 2" xfId="14721"/>
    <cellStyle name="汇总 3 2 4 2 4" xfId="14722"/>
    <cellStyle name="常规 26 3 6" xfId="14723"/>
    <cellStyle name="常规 31 3 6" xfId="14724"/>
    <cellStyle name="常规 24 6 4" xfId="14725"/>
    <cellStyle name="汇总 3 2 2 5 2" xfId="14726"/>
    <cellStyle name="常规 24 6 4 2" xfId="14727"/>
    <cellStyle name="汇总 3 2 2 5 2 2" xfId="14728"/>
    <cellStyle name="常规 24 6 5" xfId="14729"/>
    <cellStyle name="汇总 3 2 2 5 3" xfId="14730"/>
    <cellStyle name="常规 24 7 2 2" xfId="14731"/>
    <cellStyle name="常规 27 2 6" xfId="14732"/>
    <cellStyle name="常规 32 2 6" xfId="14733"/>
    <cellStyle name="常规 7 2 2 47 2 3 2" xfId="14734"/>
    <cellStyle name="常规 7 2 2 52 2 3 2" xfId="14735"/>
    <cellStyle name="常规 24 8 2 2" xfId="14736"/>
    <cellStyle name="常规 28 2 6" xfId="14737"/>
    <cellStyle name="常规 33 2 6" xfId="14738"/>
    <cellStyle name="常规 24 9 2" xfId="14739"/>
    <cellStyle name="警告文本 3 3 2 2 2 2" xfId="14740"/>
    <cellStyle name="常规 24 9 2 2" xfId="14741"/>
    <cellStyle name="常规 34 2 6" xfId="14742"/>
    <cellStyle name="常规 25 10" xfId="14743"/>
    <cellStyle name="常规 30 10" xfId="14744"/>
    <cellStyle name="常规 25 10 2" xfId="14745"/>
    <cellStyle name="常规 30 10 2" xfId="14746"/>
    <cellStyle name="常规 25 10 2 2" xfId="14747"/>
    <cellStyle name="常规 30 10 2 2" xfId="14748"/>
    <cellStyle name="常规 25 10 3" xfId="14749"/>
    <cellStyle name="常规 30 10 3" xfId="14750"/>
    <cellStyle name="常规 7 26 2 2 2" xfId="14751"/>
    <cellStyle name="常规 7 31 2 2 2" xfId="14752"/>
    <cellStyle name="常规 25 11" xfId="14753"/>
    <cellStyle name="常规 30 11" xfId="14754"/>
    <cellStyle name="常规 67 2 2" xfId="14755"/>
    <cellStyle name="常规 72 2 2" xfId="14756"/>
    <cellStyle name="常规 25 11 2" xfId="14757"/>
    <cellStyle name="常规 30 11 2" xfId="14758"/>
    <cellStyle name="常规 8 2 2 27 2 4" xfId="14759"/>
    <cellStyle name="常规 8 2 2 32 2 4" xfId="14760"/>
    <cellStyle name="常规 25 11 2 2" xfId="14761"/>
    <cellStyle name="常规 30 11 2 2" xfId="14762"/>
    <cellStyle name="常规 25 11 3" xfId="14763"/>
    <cellStyle name="常规 30 11 3" xfId="14764"/>
    <cellStyle name="常规 7 10 2 2" xfId="14765"/>
    <cellStyle name="常规 25 12" xfId="14766"/>
    <cellStyle name="常规 30 12" xfId="14767"/>
    <cellStyle name="常规 25 12 2" xfId="14768"/>
    <cellStyle name="常规 30 12 2" xfId="14769"/>
    <cellStyle name="常规 25 12 2 2" xfId="14770"/>
    <cellStyle name="常规 30 12 2 2" xfId="14771"/>
    <cellStyle name="常规 25 12 3" xfId="14772"/>
    <cellStyle name="常规 30 12 3" xfId="14773"/>
    <cellStyle name="常规 7 10 3 2" xfId="14774"/>
    <cellStyle name="常规 25 13" xfId="14775"/>
    <cellStyle name="常规 30 13" xfId="14776"/>
    <cellStyle name="常规 25 13 2" xfId="14777"/>
    <cellStyle name="常规 30 13 2" xfId="14778"/>
    <cellStyle name="常规 25 13 2 2" xfId="14779"/>
    <cellStyle name="常规 30 13 2 2" xfId="14780"/>
    <cellStyle name="常规 25 13 3" xfId="14781"/>
    <cellStyle name="常规 30 13 3" xfId="14782"/>
    <cellStyle name="常规 25 14" xfId="14783"/>
    <cellStyle name="常规 30 14" xfId="14784"/>
    <cellStyle name="常规 25 2 2 2" xfId="14785"/>
    <cellStyle name="常规 30 2 2 2" xfId="14786"/>
    <cellStyle name="常规 25 15" xfId="14787"/>
    <cellStyle name="常规 25 20" xfId="14788"/>
    <cellStyle name="常规 30 15" xfId="14789"/>
    <cellStyle name="常规 30 20" xfId="14790"/>
    <cellStyle name="常规 25 2 2 2 2" xfId="14791"/>
    <cellStyle name="常规 30 2 2 2 2" xfId="14792"/>
    <cellStyle name="常规 25 15 2" xfId="14793"/>
    <cellStyle name="常规 25 20 2" xfId="14794"/>
    <cellStyle name="常规 30 15 2" xfId="14795"/>
    <cellStyle name="常规 30 20 2" xfId="14796"/>
    <cellStyle name="常规 25 2 2 2 2 2" xfId="14797"/>
    <cellStyle name="常规 30 2 2 2 2 2" xfId="14798"/>
    <cellStyle name="常规 25 15 2 2" xfId="14799"/>
    <cellStyle name="常规 25 20 2 2" xfId="14800"/>
    <cellStyle name="常规 30 15 2 2" xfId="14801"/>
    <cellStyle name="常规 30 20 2 2" xfId="14802"/>
    <cellStyle name="常规 25 2 2 2 3" xfId="14803"/>
    <cellStyle name="常规 30 2 2 2 3" xfId="14804"/>
    <cellStyle name="常规 25 15 3" xfId="14805"/>
    <cellStyle name="常规 25 20 3" xfId="14806"/>
    <cellStyle name="常规 30 15 3" xfId="14807"/>
    <cellStyle name="常规 30 20 3" xfId="14808"/>
    <cellStyle name="常规 25 2 2 3" xfId="14809"/>
    <cellStyle name="常规 30 2 2 3" xfId="14810"/>
    <cellStyle name="常规 25 16" xfId="14811"/>
    <cellStyle name="常规 25 21" xfId="14812"/>
    <cellStyle name="常规 30 16" xfId="14813"/>
    <cellStyle name="常规 30 21" xfId="14814"/>
    <cellStyle name="常规 25 2 2 3 2" xfId="14815"/>
    <cellStyle name="常规 30 2 2 3 2" xfId="14816"/>
    <cellStyle name="常规 25 16 2" xfId="14817"/>
    <cellStyle name="常规 25 21 2" xfId="14818"/>
    <cellStyle name="常规 30 16 2" xfId="14819"/>
    <cellStyle name="常规 30 21 2" xfId="14820"/>
    <cellStyle name="常规 25 2 2 3 2 2" xfId="14821"/>
    <cellStyle name="常规 30 2 2 3 2 2" xfId="14822"/>
    <cellStyle name="常规 25 16 2 2" xfId="14823"/>
    <cellStyle name="常规 25 21 2 2" xfId="14824"/>
    <cellStyle name="常规 30 16 2 2" xfId="14825"/>
    <cellStyle name="常规 30 21 2 2" xfId="14826"/>
    <cellStyle name="常规 25 2 2 3 3" xfId="14827"/>
    <cellStyle name="常规 30 2 2 3 3" xfId="14828"/>
    <cellStyle name="常规 25 16 3" xfId="14829"/>
    <cellStyle name="常规 25 21 3" xfId="14830"/>
    <cellStyle name="常规 30 16 3" xfId="14831"/>
    <cellStyle name="常规 30 21 3" xfId="14832"/>
    <cellStyle name="常规 25 2 2 4" xfId="14833"/>
    <cellStyle name="常规 30 2 2 4" xfId="14834"/>
    <cellStyle name="常规 25 17" xfId="14835"/>
    <cellStyle name="常规 25 22" xfId="14836"/>
    <cellStyle name="常规 30 17" xfId="14837"/>
    <cellStyle name="常规 30 22" xfId="14838"/>
    <cellStyle name="常规 25 2 2 4 2" xfId="14839"/>
    <cellStyle name="常规 30 2 2 4 2" xfId="14840"/>
    <cellStyle name="常规 25 17 2" xfId="14841"/>
    <cellStyle name="常规 25 22 2" xfId="14842"/>
    <cellStyle name="常规 30 17 2" xfId="14843"/>
    <cellStyle name="常规 30 22 2" xfId="14844"/>
    <cellStyle name="常规 25 2 2 4 2 2" xfId="14845"/>
    <cellStyle name="常规 30 2 2 4 2 2" xfId="14846"/>
    <cellStyle name="常规 25 17 2 2" xfId="14847"/>
    <cellStyle name="常规 25 22 2 2" xfId="14848"/>
    <cellStyle name="常规 30 17 2 2" xfId="14849"/>
    <cellStyle name="常规 30 22 2 2" xfId="14850"/>
    <cellStyle name="常规 25 2 2 4 3" xfId="14851"/>
    <cellStyle name="常规 30 2 2 4 3" xfId="14852"/>
    <cellStyle name="常规 25 17 3" xfId="14853"/>
    <cellStyle name="常规 25 22 3" xfId="14854"/>
    <cellStyle name="常规 30 17 3" xfId="14855"/>
    <cellStyle name="常规 30 22 3" xfId="14856"/>
    <cellStyle name="常规 25 2 2 5" xfId="14857"/>
    <cellStyle name="常规 30 2 2 5" xfId="14858"/>
    <cellStyle name="常规 25 18" xfId="14859"/>
    <cellStyle name="常规 25 23" xfId="14860"/>
    <cellStyle name="常规 30 18" xfId="14861"/>
    <cellStyle name="常规 30 23" xfId="14862"/>
    <cellStyle name="常规 25 2 2 5 2" xfId="14863"/>
    <cellStyle name="常规 30 2 2 5 2" xfId="14864"/>
    <cellStyle name="常规 25 18 2" xfId="14865"/>
    <cellStyle name="常规 25 23 2" xfId="14866"/>
    <cellStyle name="常规 30 18 2" xfId="14867"/>
    <cellStyle name="常规 30 23 2" xfId="14868"/>
    <cellStyle name="常规 25 18 2 2" xfId="14869"/>
    <cellStyle name="常规 25 23 2 2" xfId="14870"/>
    <cellStyle name="常规 30 18 2 2" xfId="14871"/>
    <cellStyle name="常规 30 23 2 2" xfId="14872"/>
    <cellStyle name="常规 25 18 3" xfId="14873"/>
    <cellStyle name="常规 25 23 3" xfId="14874"/>
    <cellStyle name="常规 30 18 3" xfId="14875"/>
    <cellStyle name="常规 30 23 3" xfId="14876"/>
    <cellStyle name="常规 25 2 2 6" xfId="14877"/>
    <cellStyle name="常规 30 2 2 6" xfId="14878"/>
    <cellStyle name="常规 25 19" xfId="14879"/>
    <cellStyle name="常规 25 24" xfId="14880"/>
    <cellStyle name="常规 30 19" xfId="14881"/>
    <cellStyle name="常规 30 24" xfId="14882"/>
    <cellStyle name="常规 25 2 2" xfId="14883"/>
    <cellStyle name="常规 30 2 2" xfId="14884"/>
    <cellStyle name="常规 25 2 2 2 2 2 2" xfId="14885"/>
    <cellStyle name="常规 30 2 2 2 2 2 2" xfId="14886"/>
    <cellStyle name="常规 25 2 2 2 3 2" xfId="14887"/>
    <cellStyle name="常规 30 2 2 2 3 2" xfId="14888"/>
    <cellStyle name="强调文字颜色 3 2 6 2 4" xfId="14889"/>
    <cellStyle name="常规 25 2 2 2 4" xfId="14890"/>
    <cellStyle name="常规 30 2 2 2 4" xfId="14891"/>
    <cellStyle name="常规 25 2 2 7" xfId="14892"/>
    <cellStyle name="常规 30 2 2 7" xfId="14893"/>
    <cellStyle name="常规 25 25" xfId="14894"/>
    <cellStyle name="常规 25 30" xfId="14895"/>
    <cellStyle name="常规 30 25" xfId="14896"/>
    <cellStyle name="常规 30 30" xfId="14897"/>
    <cellStyle name="常规 25 2 3" xfId="14898"/>
    <cellStyle name="常规 30 2 3" xfId="14899"/>
    <cellStyle name="常规 25 2 3 2" xfId="14900"/>
    <cellStyle name="常规 30 2 3 2" xfId="14901"/>
    <cellStyle name="常规 25 2 3 2 2" xfId="14902"/>
    <cellStyle name="常规 30 2 3 2 2" xfId="14903"/>
    <cellStyle name="常规 25 2 3 2 2 2" xfId="14904"/>
    <cellStyle name="常规 30 2 3 2 2 2" xfId="14905"/>
    <cellStyle name="常规 25 2 3 2 3" xfId="14906"/>
    <cellStyle name="常规 30 2 3 2 3" xfId="14907"/>
    <cellStyle name="常规 4 2 2 7 2" xfId="14908"/>
    <cellStyle name="常规 25 2 3 3" xfId="14909"/>
    <cellStyle name="常规 30 2 3 3" xfId="14910"/>
    <cellStyle name="常规 25 2 3 3 2" xfId="14911"/>
    <cellStyle name="常规 30 2 3 3 2" xfId="14912"/>
    <cellStyle name="常规 25 2 3 4" xfId="14913"/>
    <cellStyle name="常规 30 2 3 4" xfId="14914"/>
    <cellStyle name="常规 25 2 4" xfId="14915"/>
    <cellStyle name="常规 30 2 4" xfId="14916"/>
    <cellStyle name="常规 25 2 4 2" xfId="14917"/>
    <cellStyle name="常规 30 2 4 2" xfId="14918"/>
    <cellStyle name="常规 25 2 4 3" xfId="14919"/>
    <cellStyle name="常规 30 2 4 3" xfId="14920"/>
    <cellStyle name="常规 25 2 5 3" xfId="14921"/>
    <cellStyle name="常规 30 2 5 3" xfId="14922"/>
    <cellStyle name="常规 25 2 8" xfId="14923"/>
    <cellStyle name="常规 30 2 8" xfId="14924"/>
    <cellStyle name="常规 7 2 2 2 16 3 2" xfId="14925"/>
    <cellStyle name="常规 7 2 2 2 21 3 2" xfId="14926"/>
    <cellStyle name="常规 25 25 2" xfId="14927"/>
    <cellStyle name="常规 25 30 2" xfId="14928"/>
    <cellStyle name="常规 30 25 2" xfId="14929"/>
    <cellStyle name="常规 30 30 2" xfId="14930"/>
    <cellStyle name="常规 25 25 2 2" xfId="14931"/>
    <cellStyle name="常规 25 30 2 2" xfId="14932"/>
    <cellStyle name="常规 30 25 2 2" xfId="14933"/>
    <cellStyle name="常规 30 30 2 2" xfId="14934"/>
    <cellStyle name="常规 25 25 3" xfId="14935"/>
    <cellStyle name="常规 25 30 3" xfId="14936"/>
    <cellStyle name="常规 30 25 3" xfId="14937"/>
    <cellStyle name="常规 30 30 3" xfId="14938"/>
    <cellStyle name="常规 25 26 3" xfId="14939"/>
    <cellStyle name="常规 25 31 3" xfId="14940"/>
    <cellStyle name="常规 30 26 3" xfId="14941"/>
    <cellStyle name="常规 30 31 3" xfId="14942"/>
    <cellStyle name="常规 25 27 2 2" xfId="14943"/>
    <cellStyle name="常规 25 32 2 2" xfId="14944"/>
    <cellStyle name="常规 30 27 2 2" xfId="14945"/>
    <cellStyle name="常规 30 32 2 2" xfId="14946"/>
    <cellStyle name="常规 7 2 2 48 5" xfId="14947"/>
    <cellStyle name="常规 7 2 2 53 5" xfId="14948"/>
    <cellStyle name="常规 25 27 3" xfId="14949"/>
    <cellStyle name="常规 25 32 3" xfId="14950"/>
    <cellStyle name="常规 30 27 3" xfId="14951"/>
    <cellStyle name="常规 30 32 3" xfId="14952"/>
    <cellStyle name="常规 25 28" xfId="14953"/>
    <cellStyle name="常规 25 33" xfId="14954"/>
    <cellStyle name="常规 30 28" xfId="14955"/>
    <cellStyle name="常规 30 33" xfId="14956"/>
    <cellStyle name="常规 25 28 2" xfId="14957"/>
    <cellStyle name="常规 25 33 2" xfId="14958"/>
    <cellStyle name="常规 30 28 2" xfId="14959"/>
    <cellStyle name="常规 30 33 2" xfId="14960"/>
    <cellStyle name="常规 25 28 2 2" xfId="14961"/>
    <cellStyle name="常规 25 33 2 2" xfId="14962"/>
    <cellStyle name="常规 30 28 2 2" xfId="14963"/>
    <cellStyle name="常规 30 33 2 2" xfId="14964"/>
    <cellStyle name="常规 25 28 3" xfId="14965"/>
    <cellStyle name="常规 25 33 3" xfId="14966"/>
    <cellStyle name="常规 30 28 3" xfId="14967"/>
    <cellStyle name="常规 30 33 3" xfId="14968"/>
    <cellStyle name="常规 8 4 2 28 4 2 2" xfId="14969"/>
    <cellStyle name="常规 8 4 2 33 4 2 2" xfId="14970"/>
    <cellStyle name="常规 25 29" xfId="14971"/>
    <cellStyle name="常规 25 34" xfId="14972"/>
    <cellStyle name="常规 30 29" xfId="14973"/>
    <cellStyle name="常规 30 34" xfId="14974"/>
    <cellStyle name="常规 25 29 2" xfId="14975"/>
    <cellStyle name="常规 25 34 2" xfId="14976"/>
    <cellStyle name="常规 30 29 2" xfId="14977"/>
    <cellStyle name="常规 30 34 2" xfId="14978"/>
    <cellStyle name="常规 25 36" xfId="14979"/>
    <cellStyle name="常规 25 41" xfId="14980"/>
    <cellStyle name="常规 30 36" xfId="14981"/>
    <cellStyle name="常规 30 41" xfId="14982"/>
    <cellStyle name="常规 7 2 4 2 37 4 3" xfId="14983"/>
    <cellStyle name="常规 7 2 4 2 42 4 3" xfId="14984"/>
    <cellStyle name="常规 25 29 2 2" xfId="14985"/>
    <cellStyle name="常规 25 34 2 2" xfId="14986"/>
    <cellStyle name="常规 30 29 2 2" xfId="14987"/>
    <cellStyle name="常规 30 34 2 2" xfId="14988"/>
    <cellStyle name="常规 25 36 2" xfId="14989"/>
    <cellStyle name="常规 25 41 2" xfId="14990"/>
    <cellStyle name="常规 30 36 2" xfId="14991"/>
    <cellStyle name="常规 30 41 2" xfId="14992"/>
    <cellStyle name="常规 25 29 3" xfId="14993"/>
    <cellStyle name="常规 25 34 3" xfId="14994"/>
    <cellStyle name="常规 30 29 3" xfId="14995"/>
    <cellStyle name="常规 30 34 3" xfId="14996"/>
    <cellStyle name="常规 25 37" xfId="14997"/>
    <cellStyle name="常规 25 42" xfId="14998"/>
    <cellStyle name="常规 30 37" xfId="14999"/>
    <cellStyle name="常规 30 42" xfId="15000"/>
    <cellStyle name="常规 25 3 2" xfId="15001"/>
    <cellStyle name="常规 30 3 2" xfId="15002"/>
    <cellStyle name="常规 25 3 2 2" xfId="15003"/>
    <cellStyle name="常规 30 3 2 2" xfId="15004"/>
    <cellStyle name="常规 35 15" xfId="15005"/>
    <cellStyle name="常规 35 20" xfId="15006"/>
    <cellStyle name="常规 36 2 2 2 3" xfId="15007"/>
    <cellStyle name="常规 41 2 2 2 3" xfId="15008"/>
    <cellStyle name="常规 25 3 2 2 2" xfId="15009"/>
    <cellStyle name="常规 30 3 2 2 2" xfId="15010"/>
    <cellStyle name="常规 35 15 2" xfId="15011"/>
    <cellStyle name="常规 35 20 2" xfId="15012"/>
    <cellStyle name="常规 36 2 2 2 3 2" xfId="15013"/>
    <cellStyle name="常规 41 2 2 2 3 2" xfId="15014"/>
    <cellStyle name="常规 25 3 2 2 2 2" xfId="15015"/>
    <cellStyle name="常规 30 3 2 2 2 2" xfId="15016"/>
    <cellStyle name="常规 35 15 2 2" xfId="15017"/>
    <cellStyle name="常规 35 20 2 2" xfId="15018"/>
    <cellStyle name="常规 25 3 2 2 3" xfId="15019"/>
    <cellStyle name="常规 30 3 2 2 3" xfId="15020"/>
    <cellStyle name="常规 35 15 3" xfId="15021"/>
    <cellStyle name="常规 35 20 3" xfId="15022"/>
    <cellStyle name="常规 3 5 2 3 2" xfId="15023"/>
    <cellStyle name="常规 25 3 2 3" xfId="15024"/>
    <cellStyle name="常规 30 3 2 3" xfId="15025"/>
    <cellStyle name="常规 35 16" xfId="15026"/>
    <cellStyle name="常规 35 21" xfId="15027"/>
    <cellStyle name="常规 36 2 2 2 4" xfId="15028"/>
    <cellStyle name="常规 41 2 2 2 4" xfId="15029"/>
    <cellStyle name="常规 25 3 2 3 2" xfId="15030"/>
    <cellStyle name="常规 30 3 2 3 2" xfId="15031"/>
    <cellStyle name="常规 35 16 2" xfId="15032"/>
    <cellStyle name="常规 35 21 2" xfId="15033"/>
    <cellStyle name="常规 25 3 2 4" xfId="15034"/>
    <cellStyle name="常规 30 3 2 4" xfId="15035"/>
    <cellStyle name="常规 35 17" xfId="15036"/>
    <cellStyle name="常规 35 22" xfId="15037"/>
    <cellStyle name="常规 25 3 2 4 2" xfId="15038"/>
    <cellStyle name="常规 30 3 2 4 2" xfId="15039"/>
    <cellStyle name="常规 35 17 2" xfId="15040"/>
    <cellStyle name="常规 35 22 2" xfId="15041"/>
    <cellStyle name="常规 25 3 2 5" xfId="15042"/>
    <cellStyle name="常规 30 3 2 5" xfId="15043"/>
    <cellStyle name="常规 35 18" xfId="15044"/>
    <cellStyle name="常规 35 23" xfId="15045"/>
    <cellStyle name="常规 25 3 3" xfId="15046"/>
    <cellStyle name="常规 30 3 3" xfId="15047"/>
    <cellStyle name="常规 25 3 3 2" xfId="15048"/>
    <cellStyle name="常规 30 3 3 2" xfId="15049"/>
    <cellStyle name="常规 36 2 2 3 3" xfId="15050"/>
    <cellStyle name="常规 41 2 2 3 3" xfId="15051"/>
    <cellStyle name="常规 25 3 3 2 2" xfId="15052"/>
    <cellStyle name="常规 30 3 3 2 2" xfId="15053"/>
    <cellStyle name="常规 3 5 2 4 2" xfId="15054"/>
    <cellStyle name="常规 25 3 3 3" xfId="15055"/>
    <cellStyle name="常规 30 3 3 3" xfId="15056"/>
    <cellStyle name="常规 25 3 4" xfId="15057"/>
    <cellStyle name="常规 30 3 4" xfId="15058"/>
    <cellStyle name="汇总 3 2 3 2 2" xfId="15059"/>
    <cellStyle name="常规 25 3 4 2" xfId="15060"/>
    <cellStyle name="常规 30 3 4 2" xfId="15061"/>
    <cellStyle name="常规 36 2 2 4 3" xfId="15062"/>
    <cellStyle name="常规 41 2 2 4 3" xfId="15063"/>
    <cellStyle name="汇总 3 2 3 2 2 2" xfId="15064"/>
    <cellStyle name="常规 25 3 4 2 2" xfId="15065"/>
    <cellStyle name="常规 30 3 4 2 2" xfId="15066"/>
    <cellStyle name="常规 3 5 2 5 2" xfId="15067"/>
    <cellStyle name="常规 25 3 4 3" xfId="15068"/>
    <cellStyle name="常规 30 3 4 3" xfId="15069"/>
    <cellStyle name="常规 25 3 5" xfId="15070"/>
    <cellStyle name="常规 30 3 5" xfId="15071"/>
    <cellStyle name="好 2 2 2 2 4 2" xfId="15072"/>
    <cellStyle name="汇总 3 2 3 2 3" xfId="15073"/>
    <cellStyle name="常规 25 3 5 2" xfId="15074"/>
    <cellStyle name="常规 30 3 5 2" xfId="15075"/>
    <cellStyle name="汇总 3 2 3 2 3 2" xfId="15076"/>
    <cellStyle name="常规 25 3 7" xfId="15077"/>
    <cellStyle name="常规 30 3 7" xfId="15078"/>
    <cellStyle name="常规 3 4 4 4 2" xfId="15079"/>
    <cellStyle name="链接单元格 2 3 7 2" xfId="15080"/>
    <cellStyle name="常规 25 35" xfId="15081"/>
    <cellStyle name="常规 25 40" xfId="15082"/>
    <cellStyle name="常规 30 35" xfId="15083"/>
    <cellStyle name="常规 30 40" xfId="15084"/>
    <cellStyle name="常规 7 2 4 2 37 4 2" xfId="15085"/>
    <cellStyle name="常规 7 2 4 2 42 4 2" xfId="15086"/>
    <cellStyle name="常规 25 35 2" xfId="15087"/>
    <cellStyle name="常规 25 40 2" xfId="15088"/>
    <cellStyle name="常规 30 35 2" xfId="15089"/>
    <cellStyle name="常规 30 40 2" xfId="15090"/>
    <cellStyle name="常规 7 2 4 2 37 4 2 2" xfId="15091"/>
    <cellStyle name="常规 7 2 4 2 42 4 2 2" xfId="15092"/>
    <cellStyle name="常规 25 35 2 2" xfId="15093"/>
    <cellStyle name="常规 25 40 2 2" xfId="15094"/>
    <cellStyle name="常规 30 35 2 2" xfId="15095"/>
    <cellStyle name="常规 30 40 2 2" xfId="15096"/>
    <cellStyle name="常规 25 35 3" xfId="15097"/>
    <cellStyle name="常规 25 40 3" xfId="15098"/>
    <cellStyle name="常规 30 35 3" xfId="15099"/>
    <cellStyle name="常规 30 40 3" xfId="15100"/>
    <cellStyle name="常规 25 36 2 2" xfId="15101"/>
    <cellStyle name="常规 25 41 2 2" xfId="15102"/>
    <cellStyle name="常规 30 36 2 2" xfId="15103"/>
    <cellStyle name="常规 30 41 2 2" xfId="15104"/>
    <cellStyle name="常规 25 37 2" xfId="15105"/>
    <cellStyle name="常规 25 42 2" xfId="15106"/>
    <cellStyle name="常规 30 37 2" xfId="15107"/>
    <cellStyle name="常规 30 42 2" xfId="15108"/>
    <cellStyle name="强调文字颜色 3 3 2 2 3 2 3" xfId="15109"/>
    <cellStyle name="常规 25 37 2 2" xfId="15110"/>
    <cellStyle name="常规 25 42 2 2" xfId="15111"/>
    <cellStyle name="常规 30 37 2 2" xfId="15112"/>
    <cellStyle name="常规 30 42 2 2" xfId="15113"/>
    <cellStyle name="强调文字颜色 3 3 2 2 3 2 3 2" xfId="15114"/>
    <cellStyle name="常规 25 38" xfId="15115"/>
    <cellStyle name="常规 25 43" xfId="15116"/>
    <cellStyle name="常规 30 38" xfId="15117"/>
    <cellStyle name="常规 30 43" xfId="15118"/>
    <cellStyle name="常规 7 2 2 2 12 2" xfId="15119"/>
    <cellStyle name="适中 2 3 3 2 3 2" xfId="15120"/>
    <cellStyle name="常规 25 38 2" xfId="15121"/>
    <cellStyle name="常规 25 43 2" xfId="15122"/>
    <cellStyle name="常规 30 38 2" xfId="15123"/>
    <cellStyle name="常规 30 43 2" xfId="15124"/>
    <cellStyle name="常规 7 2 2 2 12 2 2" xfId="15125"/>
    <cellStyle name="常规 25 38 2 2" xfId="15126"/>
    <cellStyle name="常规 25 43 2 2" xfId="15127"/>
    <cellStyle name="常规 30 38 2 2" xfId="15128"/>
    <cellStyle name="常规 30 43 2 2" xfId="15129"/>
    <cellStyle name="常规 7 2 2 2 12 2 2 2" xfId="15130"/>
    <cellStyle name="常规 25 39" xfId="15131"/>
    <cellStyle name="常规 25 44" xfId="15132"/>
    <cellStyle name="常规 30 39" xfId="15133"/>
    <cellStyle name="常规 30 44" xfId="15134"/>
    <cellStyle name="常规 7 2 2 2 12 3" xfId="15135"/>
    <cellStyle name="常规 25 39 2 2" xfId="15136"/>
    <cellStyle name="常规 25 44 2 2" xfId="15137"/>
    <cellStyle name="常规 30 39 2 2" xfId="15138"/>
    <cellStyle name="常规 30 44 2 2" xfId="15139"/>
    <cellStyle name="常规 26 36 2" xfId="15140"/>
    <cellStyle name="常规 26 41 2" xfId="15141"/>
    <cellStyle name="常规 31 36 2" xfId="15142"/>
    <cellStyle name="常规 31 41 2" xfId="15143"/>
    <cellStyle name="强调文字颜色 5 2 2 3 2" xfId="15144"/>
    <cellStyle name="常规 7 20 2 12 2 3" xfId="15145"/>
    <cellStyle name="常规 25 4" xfId="15146"/>
    <cellStyle name="常规 30 4" xfId="15147"/>
    <cellStyle name="常规 25 4 2 2 2" xfId="15148"/>
    <cellStyle name="常规 30 4 2 2 2" xfId="15149"/>
    <cellStyle name="常规 25 4 2 3" xfId="15150"/>
    <cellStyle name="常规 30 4 2 3" xfId="15151"/>
    <cellStyle name="常规 3 5 3 3 2" xfId="15152"/>
    <cellStyle name="链接单元格 3 2 6 2" xfId="15153"/>
    <cellStyle name="常规 25 4 2 3 2" xfId="15154"/>
    <cellStyle name="常规 30 4 2 3 2" xfId="15155"/>
    <cellStyle name="链接单元格 3 2 6 2 2" xfId="15156"/>
    <cellStyle name="常规 25 4 2 4" xfId="15157"/>
    <cellStyle name="常规 30 4 2 4" xfId="15158"/>
    <cellStyle name="链接单元格 3 2 6 3" xfId="15159"/>
    <cellStyle name="常规 25 4 3 2" xfId="15160"/>
    <cellStyle name="常规 30 4 3 2" xfId="15161"/>
    <cellStyle name="汇总 3 3 2 2 4" xfId="15162"/>
    <cellStyle name="常规 25 4 4" xfId="15163"/>
    <cellStyle name="常规 30 4 4" xfId="15164"/>
    <cellStyle name="常规 7 2 4 26 2 2 2" xfId="15165"/>
    <cellStyle name="常规 7 2 4 31 2 2 2" xfId="15166"/>
    <cellStyle name="汇总 3 2 3 3 2" xfId="15167"/>
    <cellStyle name="常规 25 4 4 2" xfId="15168"/>
    <cellStyle name="常规 30 4 4 2" xfId="15169"/>
    <cellStyle name="常规 25 45" xfId="15170"/>
    <cellStyle name="常规 30 45" xfId="15171"/>
    <cellStyle name="常规 7 2 2 2 12 4" xfId="15172"/>
    <cellStyle name="常规 29 27 2 2" xfId="15173"/>
    <cellStyle name="常规 29 32 2 2" xfId="15174"/>
    <cellStyle name="常规 34 27 2 2" xfId="15175"/>
    <cellStyle name="常规 34 32 2 2" xfId="15176"/>
    <cellStyle name="适中 3 3 4 2 3 2" xfId="15177"/>
    <cellStyle name="常规 25 45 2" xfId="15178"/>
    <cellStyle name="常规 30 45 2" xfId="15179"/>
    <cellStyle name="常规 7 2 2 2 12 4 2" xfId="15180"/>
    <cellStyle name="常规 25 46" xfId="15181"/>
    <cellStyle name="常规 30 46" xfId="15182"/>
    <cellStyle name="常规 7 2 2 2 12 5" xfId="15183"/>
    <cellStyle name="常规 25 46 2" xfId="15184"/>
    <cellStyle name="常规 30 46 2" xfId="15185"/>
    <cellStyle name="常规 25 5" xfId="15186"/>
    <cellStyle name="常规 30 5" xfId="15187"/>
    <cellStyle name="常规 25 5 2" xfId="15188"/>
    <cellStyle name="常规 30 5 2" xfId="15189"/>
    <cellStyle name="常规 25 5 2 2" xfId="15190"/>
    <cellStyle name="常规 30 5 2 2" xfId="15191"/>
    <cellStyle name="常规 25 5 3 2" xfId="15192"/>
    <cellStyle name="常规 30 5 3 2" xfId="15193"/>
    <cellStyle name="汇总 3 3 3 2 4" xfId="15194"/>
    <cellStyle name="常规 25 5 4" xfId="15195"/>
    <cellStyle name="常规 30 5 4" xfId="15196"/>
    <cellStyle name="常规 7 2 4 26 2 3 2" xfId="15197"/>
    <cellStyle name="常规 7 2 4 31 2 3 2" xfId="15198"/>
    <cellStyle name="汇总 3 2 3 4 2" xfId="15199"/>
    <cellStyle name="常规 25 5 4 2" xfId="15200"/>
    <cellStyle name="常规 30 5 4 2" xfId="15201"/>
    <cellStyle name="常规 25 5 5" xfId="15202"/>
    <cellStyle name="常规 30 5 5" xfId="15203"/>
    <cellStyle name="常规 25 6" xfId="15204"/>
    <cellStyle name="常规 30 6" xfId="15205"/>
    <cellStyle name="常规 25 6 2" xfId="15206"/>
    <cellStyle name="常规 30 6 2" xfId="15207"/>
    <cellStyle name="常规 25 6 2 2" xfId="15208"/>
    <cellStyle name="常规 30 6 2 2" xfId="15209"/>
    <cellStyle name="常规 25 6 3" xfId="15210"/>
    <cellStyle name="常规 30 6 3" xfId="15211"/>
    <cellStyle name="常规 25 6 3 2" xfId="15212"/>
    <cellStyle name="常规 30 6 3 2" xfId="15213"/>
    <cellStyle name="汇总 3 3 4 2 4" xfId="15214"/>
    <cellStyle name="常规 25 6 4" xfId="15215"/>
    <cellStyle name="常规 30 6 4" xfId="15216"/>
    <cellStyle name="常规 25 6 4 2" xfId="15217"/>
    <cellStyle name="常规 30 6 4 2" xfId="15218"/>
    <cellStyle name="常规 25 6 5" xfId="15219"/>
    <cellStyle name="常规 30 6 5" xfId="15220"/>
    <cellStyle name="常规 25 7" xfId="15221"/>
    <cellStyle name="常规 30 7" xfId="15222"/>
    <cellStyle name="注释 2 56 2 3 2" xfId="15223"/>
    <cellStyle name="注释 2 61 2 3 2" xfId="15224"/>
    <cellStyle name="强调文字颜色 5 3 2 2 4 3 2" xfId="15225"/>
    <cellStyle name="常规 25 7 2" xfId="15226"/>
    <cellStyle name="常规 30 7 2" xfId="15227"/>
    <cellStyle name="常规 7 2 2 48 2 3" xfId="15228"/>
    <cellStyle name="常规 7 2 2 53 2 3" xfId="15229"/>
    <cellStyle name="常规 25 7 2 2" xfId="15230"/>
    <cellStyle name="常规 30 7 2 2" xfId="15231"/>
    <cellStyle name="常规 7 2 2 48 2 3 2" xfId="15232"/>
    <cellStyle name="常规 7 2 2 53 2 3 2" xfId="15233"/>
    <cellStyle name="常规 25 8" xfId="15234"/>
    <cellStyle name="常规 30 8" xfId="15235"/>
    <cellStyle name="常规 25 8 2" xfId="15236"/>
    <cellStyle name="常规 30 8 2" xfId="15237"/>
    <cellStyle name="常规 25 8 2 2" xfId="15238"/>
    <cellStyle name="常规 30 8 2 2" xfId="15239"/>
    <cellStyle name="常规 25 9" xfId="15240"/>
    <cellStyle name="常规 30 9" xfId="15241"/>
    <cellStyle name="警告文本 3 3 2 3 2" xfId="15242"/>
    <cellStyle name="常规 25 9 2" xfId="15243"/>
    <cellStyle name="常规 30 9 2" xfId="15244"/>
    <cellStyle name="常规 25 9 2 2" xfId="15245"/>
    <cellStyle name="常规 30 9 2 2" xfId="15246"/>
    <cellStyle name="常规 25 9 3" xfId="15247"/>
    <cellStyle name="常规 30 9 3" xfId="15248"/>
    <cellStyle name="常规 255" xfId="15249"/>
    <cellStyle name="常规 260" xfId="15250"/>
    <cellStyle name="常规 305" xfId="15251"/>
    <cellStyle name="常规 310" xfId="15252"/>
    <cellStyle name="强调文字颜色 1 2 3 2 2 3 2" xfId="15253"/>
    <cellStyle name="常规 256" xfId="15254"/>
    <cellStyle name="常规 261" xfId="15255"/>
    <cellStyle name="常规 306" xfId="15256"/>
    <cellStyle name="常规 311" xfId="15257"/>
    <cellStyle name="常规 257" xfId="15258"/>
    <cellStyle name="常规 262" xfId="15259"/>
    <cellStyle name="常规 307" xfId="15260"/>
    <cellStyle name="常规 312" xfId="15261"/>
    <cellStyle name="常规 259" xfId="15262"/>
    <cellStyle name="常规 264" xfId="15263"/>
    <cellStyle name="常规 309" xfId="15264"/>
    <cellStyle name="常规 314" xfId="15265"/>
    <cellStyle name="常规 26 10" xfId="15266"/>
    <cellStyle name="常规 31 10" xfId="15267"/>
    <cellStyle name="常规 26 11" xfId="15268"/>
    <cellStyle name="常规 31 11" xfId="15269"/>
    <cellStyle name="常规 26 12" xfId="15270"/>
    <cellStyle name="常规 31 12" xfId="15271"/>
    <cellStyle name="常规 26 19 2" xfId="15272"/>
    <cellStyle name="常规 26 24 2" xfId="15273"/>
    <cellStyle name="常规 31 19 2" xfId="15274"/>
    <cellStyle name="常规 31 24 2" xfId="15275"/>
    <cellStyle name="常规 26 19 3" xfId="15276"/>
    <cellStyle name="常规 26 24 3" xfId="15277"/>
    <cellStyle name="常规 31 19 3" xfId="15278"/>
    <cellStyle name="常规 31 24 3" xfId="15279"/>
    <cellStyle name="常规 26 2" xfId="15280"/>
    <cellStyle name="常规 31 2" xfId="15281"/>
    <cellStyle name="常规 26 2 2" xfId="15282"/>
    <cellStyle name="常规 31 2 2" xfId="15283"/>
    <cellStyle name="常规 26 2 2 2" xfId="15284"/>
    <cellStyle name="常规 31 2 2 2" xfId="15285"/>
    <cellStyle name="常规 26 2 2 2 2" xfId="15286"/>
    <cellStyle name="常规 31 2 2 2 2" xfId="15287"/>
    <cellStyle name="常规 26 2 2 2 2 2" xfId="15288"/>
    <cellStyle name="常规 31 2 2 2 2 2" xfId="15289"/>
    <cellStyle name="常规 26 2 2 2 2 2 2" xfId="15290"/>
    <cellStyle name="常规 31 2 2 2 2 2 2" xfId="15291"/>
    <cellStyle name="常规 8 38 5" xfId="15292"/>
    <cellStyle name="常规 8 43 5" xfId="15293"/>
    <cellStyle name="常规 26 2 2 2 3" xfId="15294"/>
    <cellStyle name="常规 31 2 2 2 3" xfId="15295"/>
    <cellStyle name="常规 26 2 2 2 3 2" xfId="15296"/>
    <cellStyle name="常规 31 2 2 2 3 2" xfId="15297"/>
    <cellStyle name="常规 26 2 2 2 4" xfId="15298"/>
    <cellStyle name="常规 31 2 2 2 4" xfId="15299"/>
    <cellStyle name="常规 26 2 2 3" xfId="15300"/>
    <cellStyle name="常规 31 2 2 3" xfId="15301"/>
    <cellStyle name="常规 26 2 2 3 2" xfId="15302"/>
    <cellStyle name="常规 31 2 2 3 2" xfId="15303"/>
    <cellStyle name="常规 26 2 2 3 2 2" xfId="15304"/>
    <cellStyle name="常规 31 2 2 3 2 2" xfId="15305"/>
    <cellStyle name="常规 26 2 2 3 3" xfId="15306"/>
    <cellStyle name="常规 31 2 2 3 3" xfId="15307"/>
    <cellStyle name="常规 26 2 2 4" xfId="15308"/>
    <cellStyle name="常规 31 2 2 4" xfId="15309"/>
    <cellStyle name="常规 26 2 2 4 2" xfId="15310"/>
    <cellStyle name="常规 31 2 2 4 2" xfId="15311"/>
    <cellStyle name="强调文字颜色 3 2 2 5 2 3" xfId="15312"/>
    <cellStyle name="常规 26 2 2 4 2 2" xfId="15313"/>
    <cellStyle name="常规 31 2 2 4 2 2" xfId="15314"/>
    <cellStyle name="强调文字颜色 3 2 2 5 2 3 2" xfId="15315"/>
    <cellStyle name="常规 26 2 2 4 3" xfId="15316"/>
    <cellStyle name="常规 31 2 2 4 3" xfId="15317"/>
    <cellStyle name="强调文字颜色 3 2 2 5 2 4" xfId="15318"/>
    <cellStyle name="常规 26 2 2 5" xfId="15319"/>
    <cellStyle name="常规 31 2 2 5" xfId="15320"/>
    <cellStyle name="常规 26 2 2 5 2" xfId="15321"/>
    <cellStyle name="常规 31 2 2 5 2" xfId="15322"/>
    <cellStyle name="常规 26 2 3" xfId="15323"/>
    <cellStyle name="常规 31 2 3" xfId="15324"/>
    <cellStyle name="常规 26 2 3 2 2 2" xfId="15325"/>
    <cellStyle name="常规 31 2 3 2 2 2" xfId="15326"/>
    <cellStyle name="常规 7 2 2 2 2 35 4" xfId="15327"/>
    <cellStyle name="常规 7 2 2 2 2 40 4" xfId="15328"/>
    <cellStyle name="常规 26 2 3 2 3" xfId="15329"/>
    <cellStyle name="常规 31 2 3 2 3" xfId="15330"/>
    <cellStyle name="常规 7 20 5 4 2 2" xfId="15331"/>
    <cellStyle name="常规 26 2 4" xfId="15332"/>
    <cellStyle name="常规 31 2 4" xfId="15333"/>
    <cellStyle name="常规 26 2 4 2" xfId="15334"/>
    <cellStyle name="常规 31 2 4 2" xfId="15335"/>
    <cellStyle name="常规 26 2 4 3" xfId="15336"/>
    <cellStyle name="常规 31 2 4 3" xfId="15337"/>
    <cellStyle name="常规 26 2 5" xfId="15338"/>
    <cellStyle name="常规 31 2 5" xfId="15339"/>
    <cellStyle name="好 2 2 2 3 3 2" xfId="15340"/>
    <cellStyle name="常规 26 2 5 2" xfId="15341"/>
    <cellStyle name="常规 31 2 5 2" xfId="15342"/>
    <cellStyle name="常规 26 2 6 2" xfId="15343"/>
    <cellStyle name="常规 31 2 6 2" xfId="15344"/>
    <cellStyle name="常规 3 4 5 3 2" xfId="15345"/>
    <cellStyle name="常规 26 2 7" xfId="15346"/>
    <cellStyle name="常规 31 2 7" xfId="15347"/>
    <cellStyle name="常规 26 2 7 2" xfId="15348"/>
    <cellStyle name="常规 31 2 7 2" xfId="15349"/>
    <cellStyle name="常规 26 2 8" xfId="15350"/>
    <cellStyle name="常规 31 2 8" xfId="15351"/>
    <cellStyle name="常规 26 39 2" xfId="15352"/>
    <cellStyle name="常规 26 44 2" xfId="15353"/>
    <cellStyle name="常规 31 39 2" xfId="15354"/>
    <cellStyle name="常规 31 44 2" xfId="15355"/>
    <cellStyle name="常规 7 2 2 2 17 3 2" xfId="15356"/>
    <cellStyle name="常规 7 2 2 2 22 3 2" xfId="15357"/>
    <cellStyle name="强调文字颜色 5 2 2 6 2" xfId="15358"/>
    <cellStyle name="常规 26 29 2 2" xfId="15359"/>
    <cellStyle name="常规 26 34 2 2" xfId="15360"/>
    <cellStyle name="常规 31 29 2 2" xfId="15361"/>
    <cellStyle name="常规 31 34 2 2" xfId="15362"/>
    <cellStyle name="常规 7 2 8 2 4" xfId="15363"/>
    <cellStyle name="常规 26 29 3" xfId="15364"/>
    <cellStyle name="常规 26 34 3" xfId="15365"/>
    <cellStyle name="常规 31 29 3" xfId="15366"/>
    <cellStyle name="常规 31 34 3" xfId="15367"/>
    <cellStyle name="强调文字颜色 2 3 6 2" xfId="15368"/>
    <cellStyle name="常规 26 3 2" xfId="15369"/>
    <cellStyle name="常规 31 3 2" xfId="15370"/>
    <cellStyle name="常规 26 3 2 2" xfId="15371"/>
    <cellStyle name="常规 31 3 2 2" xfId="15372"/>
    <cellStyle name="常规 36 3 2 2 3" xfId="15373"/>
    <cellStyle name="常规 41 3 2 2 3" xfId="15374"/>
    <cellStyle name="常规 26 3 2 2 2" xfId="15375"/>
    <cellStyle name="常规 31 3 2 2 2" xfId="15376"/>
    <cellStyle name="常规 26 3 2 2 2 2" xfId="15377"/>
    <cellStyle name="常规 31 3 2 2 2 2" xfId="15378"/>
    <cellStyle name="常规 26 3 2 2 3" xfId="15379"/>
    <cellStyle name="常规 31 3 2 2 3" xfId="15380"/>
    <cellStyle name="常规 3 6 2 3 2" xfId="15381"/>
    <cellStyle name="常规 26 3 2 3" xfId="15382"/>
    <cellStyle name="常规 31 3 2 3" xfId="15383"/>
    <cellStyle name="常规 26 3 2 3 2" xfId="15384"/>
    <cellStyle name="常规 31 3 2 3 2" xfId="15385"/>
    <cellStyle name="常规 26 3 2 4" xfId="15386"/>
    <cellStyle name="常规 31 3 2 4" xfId="15387"/>
    <cellStyle name="常规 26 3 2 4 2" xfId="15388"/>
    <cellStyle name="常规 31 3 2 4 2" xfId="15389"/>
    <cellStyle name="常规 26 3 2 5" xfId="15390"/>
    <cellStyle name="常规 31 3 2 5" xfId="15391"/>
    <cellStyle name="常规 26 3 3" xfId="15392"/>
    <cellStyle name="常规 31 3 3" xfId="15393"/>
    <cellStyle name="常规 26 3 4" xfId="15394"/>
    <cellStyle name="常规 31 3 4" xfId="15395"/>
    <cellStyle name="汇总 3 2 4 2 2" xfId="15396"/>
    <cellStyle name="常规 26 3 4 2" xfId="15397"/>
    <cellStyle name="常规 31 3 4 2" xfId="15398"/>
    <cellStyle name="汇总 3 2 4 2 2 2" xfId="15399"/>
    <cellStyle name="常规 26 3 4 2 2" xfId="15400"/>
    <cellStyle name="常规 31 3 4 2 2" xfId="15401"/>
    <cellStyle name="常规 26 3 4 3" xfId="15402"/>
    <cellStyle name="常规 31 3 4 3" xfId="15403"/>
    <cellStyle name="常规 26 3 5" xfId="15404"/>
    <cellStyle name="常规 31 3 5" xfId="15405"/>
    <cellStyle name="好 2 2 2 3 4 2" xfId="15406"/>
    <cellStyle name="汇总 3 2 4 2 3" xfId="15407"/>
    <cellStyle name="常规 26 3 5 2" xfId="15408"/>
    <cellStyle name="常规 31 3 5 2" xfId="15409"/>
    <cellStyle name="汇总 3 2 4 2 3 2" xfId="15410"/>
    <cellStyle name="常规 26 3 6 2" xfId="15411"/>
    <cellStyle name="常规 31 3 6 2" xfId="15412"/>
    <cellStyle name="常规 3 4 5 4 2" xfId="15413"/>
    <cellStyle name="常规 26 3 7" xfId="15414"/>
    <cellStyle name="常规 31 3 7" xfId="15415"/>
    <cellStyle name="常规 26 35 2 2" xfId="15416"/>
    <cellStyle name="常规 26 40 2 2" xfId="15417"/>
    <cellStyle name="常规 31 35 2 2" xfId="15418"/>
    <cellStyle name="常规 31 40 2 2" xfId="15419"/>
    <cellStyle name="常规 7 2 9 2 4" xfId="15420"/>
    <cellStyle name="强调文字颜色 5 2 2 2 2 2" xfId="15421"/>
    <cellStyle name="链接单元格 2 4 2 3 2" xfId="15422"/>
    <cellStyle name="常规 26 35 3" xfId="15423"/>
    <cellStyle name="常规 26 40 3" xfId="15424"/>
    <cellStyle name="常规 31 35 3" xfId="15425"/>
    <cellStyle name="常规 31 40 3" xfId="15426"/>
    <cellStyle name="强调文字颜色 5 2 2 2 3" xfId="15427"/>
    <cellStyle name="链接单元格 2 4 2 4" xfId="15428"/>
    <cellStyle name="强调文字颜色 2 3 7 2" xfId="15429"/>
    <cellStyle name="常规 26 36 2 2" xfId="15430"/>
    <cellStyle name="常规 26 41 2 2" xfId="15431"/>
    <cellStyle name="常规 31 36 2 2" xfId="15432"/>
    <cellStyle name="常规 31 41 2 2" xfId="15433"/>
    <cellStyle name="强调文字颜色 5 2 2 3 2 2" xfId="15434"/>
    <cellStyle name="常规 7 20 2 12 2 3 2" xfId="15435"/>
    <cellStyle name="常规 26 38 3" xfId="15436"/>
    <cellStyle name="常规 26 43 3" xfId="15437"/>
    <cellStyle name="常规 31 38 3" xfId="15438"/>
    <cellStyle name="常规 31 43 3" xfId="15439"/>
    <cellStyle name="常规 7 2 2 2 17 2 3" xfId="15440"/>
    <cellStyle name="常规 7 2 2 2 22 2 3" xfId="15441"/>
    <cellStyle name="强调文字颜色 5 2 2 5 3" xfId="15442"/>
    <cellStyle name="常规 26 39" xfId="15443"/>
    <cellStyle name="常规 26 44" xfId="15444"/>
    <cellStyle name="常规 31 39" xfId="15445"/>
    <cellStyle name="常规 31 44" xfId="15446"/>
    <cellStyle name="常规 7 2 2 2 17 3" xfId="15447"/>
    <cellStyle name="常规 7 2 2 2 22 3" xfId="15448"/>
    <cellStyle name="强调文字颜色 5 2 2 6" xfId="15449"/>
    <cellStyle name="常规 26 39 3" xfId="15450"/>
    <cellStyle name="常规 26 44 3" xfId="15451"/>
    <cellStyle name="常规 31 39 3" xfId="15452"/>
    <cellStyle name="常规 31 44 3" xfId="15453"/>
    <cellStyle name="强调文字颜色 5 2 2 6 3" xfId="15454"/>
    <cellStyle name="常规 26 4 2" xfId="15455"/>
    <cellStyle name="常规 31 4 2" xfId="15456"/>
    <cellStyle name="常规 26 4 2 2" xfId="15457"/>
    <cellStyle name="常规 31 4 2 2" xfId="15458"/>
    <cellStyle name="常规 26 4 2 2 2" xfId="15459"/>
    <cellStyle name="常规 31 4 2 2 2" xfId="15460"/>
    <cellStyle name="常规 3 6 3 3 2" xfId="15461"/>
    <cellStyle name="常规 26 4 2 3" xfId="15462"/>
    <cellStyle name="常规 31 4 2 3" xfId="15463"/>
    <cellStyle name="常规 26 4 2 3 2" xfId="15464"/>
    <cellStyle name="常规 31 4 2 3 2" xfId="15465"/>
    <cellStyle name="常规 26 4 2 4" xfId="15466"/>
    <cellStyle name="常规 31 4 2 4" xfId="15467"/>
    <cellStyle name="常规 26 4 3" xfId="15468"/>
    <cellStyle name="常规 31 4 3" xfId="15469"/>
    <cellStyle name="常规 26 4 3 2" xfId="15470"/>
    <cellStyle name="常规 31 4 3 2" xfId="15471"/>
    <cellStyle name="常规 29 46" xfId="15472"/>
    <cellStyle name="常规 34 46" xfId="15473"/>
    <cellStyle name="常规 7 19 22 4 2 2" xfId="15474"/>
    <cellStyle name="常规 26 4 4" xfId="15475"/>
    <cellStyle name="常规 31 4 4" xfId="15476"/>
    <cellStyle name="汇总 3 2 4 3 2" xfId="15477"/>
    <cellStyle name="常规 26 4 4 2" xfId="15478"/>
    <cellStyle name="常规 31 4 4 2" xfId="15479"/>
    <cellStyle name="常规 26 4 5" xfId="15480"/>
    <cellStyle name="常规 31 4 5" xfId="15481"/>
    <cellStyle name="常规 26 45" xfId="15482"/>
    <cellStyle name="常规 31 45" xfId="15483"/>
    <cellStyle name="常规 7 2 2 2 17 4" xfId="15484"/>
    <cellStyle name="常规 7 2 2 2 22 4" xfId="15485"/>
    <cellStyle name="强调文字颜色 5 2 2 7" xfId="15486"/>
    <cellStyle name="常规 26 45 2" xfId="15487"/>
    <cellStyle name="常规 31 45 2" xfId="15488"/>
    <cellStyle name="常规 7 2 2 2 17 4 2" xfId="15489"/>
    <cellStyle name="常规 7 2 2 2 22 4 2" xfId="15490"/>
    <cellStyle name="强调文字颜色 5 2 2 7 2" xfId="15491"/>
    <cellStyle name="常规 26 46" xfId="15492"/>
    <cellStyle name="常规 31 46" xfId="15493"/>
    <cellStyle name="常规 7 2 2 2 17 5" xfId="15494"/>
    <cellStyle name="常规 7 2 2 2 22 5" xfId="15495"/>
    <cellStyle name="强调文字颜色 5 2 2 8" xfId="15496"/>
    <cellStyle name="常规 26 46 2" xfId="15497"/>
    <cellStyle name="常规 31 46 2" xfId="15498"/>
    <cellStyle name="强调文字颜色 5 2 2 8 2" xfId="15499"/>
    <cellStyle name="常规 26 47" xfId="15500"/>
    <cellStyle name="常规 31 47" xfId="15501"/>
    <cellStyle name="强调文字颜色 5 2 2 9" xfId="15502"/>
    <cellStyle name="常规 26 47 2" xfId="15503"/>
    <cellStyle name="常规 31 47 2" xfId="15504"/>
    <cellStyle name="常规 26 48" xfId="15505"/>
    <cellStyle name="常规 31 48" xfId="15506"/>
    <cellStyle name="常规 26 49" xfId="15507"/>
    <cellStyle name="常规 31 49" xfId="15508"/>
    <cellStyle name="常规 26 5" xfId="15509"/>
    <cellStyle name="常规 31 5" xfId="15510"/>
    <cellStyle name="常规 26 5 2" xfId="15511"/>
    <cellStyle name="常规 31 5 2" xfId="15512"/>
    <cellStyle name="常规 26 5 2 2" xfId="15513"/>
    <cellStyle name="常规 31 5 2 2" xfId="15514"/>
    <cellStyle name="常规 26 5 3" xfId="15515"/>
    <cellStyle name="常规 31 5 3" xfId="15516"/>
    <cellStyle name="常规 26 5 3 2" xfId="15517"/>
    <cellStyle name="常规 31 5 3 2" xfId="15518"/>
    <cellStyle name="常规 26 5 4" xfId="15519"/>
    <cellStyle name="常规 31 5 4" xfId="15520"/>
    <cellStyle name="汇总 3 2 4 4 2" xfId="15521"/>
    <cellStyle name="常规 26 5 4 2" xfId="15522"/>
    <cellStyle name="常规 31 5 4 2" xfId="15523"/>
    <cellStyle name="常规 26 5 5" xfId="15524"/>
    <cellStyle name="常规 31 5 5" xfId="15525"/>
    <cellStyle name="常规 26 6 2" xfId="15526"/>
    <cellStyle name="常规 31 6 2" xfId="15527"/>
    <cellStyle name="常规 26 6 2 2" xfId="15528"/>
    <cellStyle name="常规 31 6 2 2" xfId="15529"/>
    <cellStyle name="常规 26 6 3" xfId="15530"/>
    <cellStyle name="常规 31 6 3" xfId="15531"/>
    <cellStyle name="常规 26 6 3 2" xfId="15532"/>
    <cellStyle name="常规 31 6 3 2" xfId="15533"/>
    <cellStyle name="常规 26 6 4" xfId="15534"/>
    <cellStyle name="常规 31 6 4" xfId="15535"/>
    <cellStyle name="常规 26 6 4 2" xfId="15536"/>
    <cellStyle name="常规 31 6 4 2" xfId="15537"/>
    <cellStyle name="常规 26 6 5" xfId="15538"/>
    <cellStyle name="常规 31 6 5" xfId="15539"/>
    <cellStyle name="常规 26 7" xfId="15540"/>
    <cellStyle name="常规 31 7" xfId="15541"/>
    <cellStyle name="强调文字颜色 5 3 2 2 4 4 2" xfId="15542"/>
    <cellStyle name="常规 26 7 2" xfId="15543"/>
    <cellStyle name="常规 31 7 2" xfId="15544"/>
    <cellStyle name="常规 7 2 2 49 2 3" xfId="15545"/>
    <cellStyle name="常规 7 2 2 54 2 3" xfId="15546"/>
    <cellStyle name="常规 26 7 2 2" xfId="15547"/>
    <cellStyle name="常规 31 7 2 2" xfId="15548"/>
    <cellStyle name="常规 7 2 2 49 2 3 2" xfId="15549"/>
    <cellStyle name="常规 7 2 2 54 2 3 2" xfId="15550"/>
    <cellStyle name="常规 26 8" xfId="15551"/>
    <cellStyle name="常规 31 8" xfId="15552"/>
    <cellStyle name="常规 26 8 2" xfId="15553"/>
    <cellStyle name="常规 31 8 2" xfId="15554"/>
    <cellStyle name="常规 26 9" xfId="15555"/>
    <cellStyle name="常规 31 9" xfId="15556"/>
    <cellStyle name="警告文本 3 3 2 4 2" xfId="15557"/>
    <cellStyle name="常规 26 9 2" xfId="15558"/>
    <cellStyle name="常规 31 9 2" xfId="15559"/>
    <cellStyle name="常规 26 9 2 2" xfId="15560"/>
    <cellStyle name="常规 31 9 2 2" xfId="15561"/>
    <cellStyle name="常规 26 9 3" xfId="15562"/>
    <cellStyle name="常规 31 9 3" xfId="15563"/>
    <cellStyle name="常规 265" xfId="15564"/>
    <cellStyle name="常规 270" xfId="15565"/>
    <cellStyle name="常规 315" xfId="15566"/>
    <cellStyle name="常规 320" xfId="15567"/>
    <cellStyle name="常规 266" xfId="15568"/>
    <cellStyle name="常规 271" xfId="15569"/>
    <cellStyle name="常规 316" xfId="15570"/>
    <cellStyle name="常规 321" xfId="15571"/>
    <cellStyle name="常规 267" xfId="15572"/>
    <cellStyle name="常规 272" xfId="15573"/>
    <cellStyle name="常规 317" xfId="15574"/>
    <cellStyle name="常规 322" xfId="15575"/>
    <cellStyle name="常规 268" xfId="15576"/>
    <cellStyle name="常规 273" xfId="15577"/>
    <cellStyle name="常规 318" xfId="15578"/>
    <cellStyle name="常规 323" xfId="15579"/>
    <cellStyle name="常规 8 2 2 35 4 2 2" xfId="15580"/>
    <cellStyle name="常规 8 2 2 40 4 2 2" xfId="15581"/>
    <cellStyle name="常规 269" xfId="15582"/>
    <cellStyle name="常规 274" xfId="15583"/>
    <cellStyle name="常规 319" xfId="15584"/>
    <cellStyle name="常规 324" xfId="15585"/>
    <cellStyle name="常规 27" xfId="15586"/>
    <cellStyle name="常规 32" xfId="15587"/>
    <cellStyle name="注释 8 2 2" xfId="15588"/>
    <cellStyle name="常规 27 10" xfId="15589"/>
    <cellStyle name="常规 27 2" xfId="15590"/>
    <cellStyle name="常规 32 2" xfId="15591"/>
    <cellStyle name="常规 27 2 2" xfId="15592"/>
    <cellStyle name="常规 32 2 2" xfId="15593"/>
    <cellStyle name="常规 27 2 2 2" xfId="15594"/>
    <cellStyle name="常规 32 2 2 2" xfId="15595"/>
    <cellStyle name="常规 27 2 2 2 2" xfId="15596"/>
    <cellStyle name="常规 32 2 2 2 2" xfId="15597"/>
    <cellStyle name="常规 27 2 2 2 2 2" xfId="15598"/>
    <cellStyle name="常规 32 2 2 2 2 2" xfId="15599"/>
    <cellStyle name="注释 2 5 2 4" xfId="15600"/>
    <cellStyle name="常规 27 2 2 2 2 2 2" xfId="15601"/>
    <cellStyle name="常规 32 2 2 2 2 2 2" xfId="15602"/>
    <cellStyle name="注释 2 5 2 4 2" xfId="15603"/>
    <cellStyle name="常规 27 2 2 2 2 3" xfId="15604"/>
    <cellStyle name="常规 32 2 2 2 2 3" xfId="15605"/>
    <cellStyle name="注释 2 5 2 5" xfId="15606"/>
    <cellStyle name="常规 27 2 2 2 3" xfId="15607"/>
    <cellStyle name="常规 32 2 2 2 3" xfId="15608"/>
    <cellStyle name="常规 27 2 2 2 4" xfId="15609"/>
    <cellStyle name="常规 32 2 2 2 4" xfId="15610"/>
    <cellStyle name="常规 3 10 2 2" xfId="15611"/>
    <cellStyle name="常规 27 2 2 3" xfId="15612"/>
    <cellStyle name="常规 32 2 2 3" xfId="15613"/>
    <cellStyle name="常规 7 2 2 25 2" xfId="15614"/>
    <cellStyle name="常规 7 2 2 30 2" xfId="15615"/>
    <cellStyle name="常规 3 10 2 2 2" xfId="15616"/>
    <cellStyle name="常规 27 2 2 3 2" xfId="15617"/>
    <cellStyle name="常规 32 2 2 3 2" xfId="15618"/>
    <cellStyle name="常规 7 2 2 25 2 2" xfId="15619"/>
    <cellStyle name="常规 7 2 2 30 2 2" xfId="15620"/>
    <cellStyle name="常规 27 2 2 3 2 2" xfId="15621"/>
    <cellStyle name="常规 32 2 2 3 2 2" xfId="15622"/>
    <cellStyle name="常规 7 2 2 25 2 2 2" xfId="15623"/>
    <cellStyle name="常规 7 2 2 30 2 2 2" xfId="15624"/>
    <cellStyle name="注释 2 6 2 4" xfId="15625"/>
    <cellStyle name="常规 27 2 2 3 3" xfId="15626"/>
    <cellStyle name="常规 32 2 2 3 3" xfId="15627"/>
    <cellStyle name="常规 7 2 2 25 2 3" xfId="15628"/>
    <cellStyle name="常规 7 2 2 30 2 3" xfId="15629"/>
    <cellStyle name="常规 3 10 2 3" xfId="15630"/>
    <cellStyle name="常规 27 2 2 4" xfId="15631"/>
    <cellStyle name="常规 32 2 2 4" xfId="15632"/>
    <cellStyle name="常规 7 2 2 25 3" xfId="15633"/>
    <cellStyle name="常规 7 2 2 30 3" xfId="15634"/>
    <cellStyle name="常规 27 2 2 4 2" xfId="15635"/>
    <cellStyle name="常规 32 2 2 4 2" xfId="15636"/>
    <cellStyle name="常规 7 2 2 25 3 2" xfId="15637"/>
    <cellStyle name="常规 7 2 2 30 3 2" xfId="15638"/>
    <cellStyle name="强调文字颜色 3 3 2 5 2 3" xfId="15639"/>
    <cellStyle name="常规 27 2 2 4 2 2" xfId="15640"/>
    <cellStyle name="常规 32 2 2 4 2 2" xfId="15641"/>
    <cellStyle name="强调文字颜色 3 3 2 5 2 3 2" xfId="15642"/>
    <cellStyle name="注释 2 7 2 4" xfId="15643"/>
    <cellStyle name="常规 27 2 2 4 3" xfId="15644"/>
    <cellStyle name="常规 32 2 2 4 3" xfId="15645"/>
    <cellStyle name="强调文字颜色 3 3 2 5 2 4" xfId="15646"/>
    <cellStyle name="常规 27 2 2 5" xfId="15647"/>
    <cellStyle name="常规 32 2 2 5" xfId="15648"/>
    <cellStyle name="常规 7 2 2 25 4" xfId="15649"/>
    <cellStyle name="常规 7 2 2 30 4" xfId="15650"/>
    <cellStyle name="输出 3 8 2" xfId="15651"/>
    <cellStyle name="常规 27 2 2 5 2" xfId="15652"/>
    <cellStyle name="常规 32 2 2 5 2" xfId="15653"/>
    <cellStyle name="常规 7 2 2 25 4 2" xfId="15654"/>
    <cellStyle name="常规 7 2 2 30 4 2" xfId="15655"/>
    <cellStyle name="常规 27 2 2 6" xfId="15656"/>
    <cellStyle name="常规 32 2 2 6" xfId="15657"/>
    <cellStyle name="常规 7 2 2 25 5" xfId="15658"/>
    <cellStyle name="常规 7 2 2 30 5" xfId="15659"/>
    <cellStyle name="常规 27 2 3" xfId="15660"/>
    <cellStyle name="常规 32 2 3" xfId="15661"/>
    <cellStyle name="常规 27 2 3 2" xfId="15662"/>
    <cellStyle name="常规 32 2 3 2" xfId="15663"/>
    <cellStyle name="常规 27 2 3 2 2" xfId="15664"/>
    <cellStyle name="常规 32 2 3 2 2" xfId="15665"/>
    <cellStyle name="常规 27 2 3 2 2 2" xfId="15666"/>
    <cellStyle name="常规 32 2 3 2 2 2" xfId="15667"/>
    <cellStyle name="常规 3 46 2" xfId="15668"/>
    <cellStyle name="常规 3 51 2" xfId="15669"/>
    <cellStyle name="常规 27 2 3 2 3" xfId="15670"/>
    <cellStyle name="常规 32 2 3 2 3" xfId="15671"/>
    <cellStyle name="常规 3 10 3 2" xfId="15672"/>
    <cellStyle name="常规 27 2 3 3" xfId="15673"/>
    <cellStyle name="常规 32 2 3 3" xfId="15674"/>
    <cellStyle name="常规 7 2 2 26 2" xfId="15675"/>
    <cellStyle name="常规 7 2 2 31 2" xfId="15676"/>
    <cellStyle name="常规 27 2 3 4" xfId="15677"/>
    <cellStyle name="常规 32 2 3 4" xfId="15678"/>
    <cellStyle name="常规 7 2 2 26 3" xfId="15679"/>
    <cellStyle name="常规 7 2 2 31 3" xfId="15680"/>
    <cellStyle name="常规 27 2 4" xfId="15681"/>
    <cellStyle name="常规 32 2 4" xfId="15682"/>
    <cellStyle name="常规 27 2 4 2" xfId="15683"/>
    <cellStyle name="常规 32 2 4 2" xfId="15684"/>
    <cellStyle name="常规 27 2 4 2 2" xfId="15685"/>
    <cellStyle name="常规 32 2 4 2 2" xfId="15686"/>
    <cellStyle name="常规 27 2 4 3" xfId="15687"/>
    <cellStyle name="常规 32 2 4 3" xfId="15688"/>
    <cellStyle name="常规 7 2 2 27 2" xfId="15689"/>
    <cellStyle name="常规 7 2 2 32 2" xfId="15690"/>
    <cellStyle name="常规 27 2 5" xfId="15691"/>
    <cellStyle name="常规 32 2 5" xfId="15692"/>
    <cellStyle name="好 2 2 2 4 3 2" xfId="15693"/>
    <cellStyle name="常规 27 2 5 2" xfId="15694"/>
    <cellStyle name="常规 32 2 5 2" xfId="15695"/>
    <cellStyle name="常规 27 2 5 2 2" xfId="15696"/>
    <cellStyle name="常规 32 2 5 2 2" xfId="15697"/>
    <cellStyle name="常规 27 2 6 2" xfId="15698"/>
    <cellStyle name="常规 32 2 6 2" xfId="15699"/>
    <cellStyle name="常规 3 4 6 3 2" xfId="15700"/>
    <cellStyle name="常规 27 2 7" xfId="15701"/>
    <cellStyle name="常规 32 2 7" xfId="15702"/>
    <cellStyle name="常规 27 2 7 2" xfId="15703"/>
    <cellStyle name="注释 3 2 2 2 2 3" xfId="15704"/>
    <cellStyle name="常规 27 2 8" xfId="15705"/>
    <cellStyle name="常规 7 2 2 2 18 3 2" xfId="15706"/>
    <cellStyle name="常规 7 2 2 2 23 3 2" xfId="15707"/>
    <cellStyle name="强调文字颜色 5 2 3 6 2" xfId="15708"/>
    <cellStyle name="常规 27 3" xfId="15709"/>
    <cellStyle name="常规 32 3" xfId="15710"/>
    <cellStyle name="常规 27 3 2" xfId="15711"/>
    <cellStyle name="常规 32 3 2" xfId="15712"/>
    <cellStyle name="常规 27 3 2 2" xfId="15713"/>
    <cellStyle name="常规 32 3 2 2" xfId="15714"/>
    <cellStyle name="常规 27 3 2 2 2" xfId="15715"/>
    <cellStyle name="常规 32 3 2 2 2" xfId="15716"/>
    <cellStyle name="常规 27 3 2 2 2 2" xfId="15717"/>
    <cellStyle name="常规 32 3 2 2 2 2" xfId="15718"/>
    <cellStyle name="常规 27 3 2 2 3" xfId="15719"/>
    <cellStyle name="常规 32 3 2 2 3" xfId="15720"/>
    <cellStyle name="常规 3 11 2 2" xfId="15721"/>
    <cellStyle name="常规 27 3 2 3" xfId="15722"/>
    <cellStyle name="常规 32 3 2 3" xfId="15723"/>
    <cellStyle name="常规 3 11 2 2 2" xfId="15724"/>
    <cellStyle name="常规 27 3 2 3 2" xfId="15725"/>
    <cellStyle name="常规 32 3 2 3 2" xfId="15726"/>
    <cellStyle name="常规 3 11 2 3" xfId="15727"/>
    <cellStyle name="常规 27 3 2 4" xfId="15728"/>
    <cellStyle name="常规 32 3 2 4" xfId="15729"/>
    <cellStyle name="常规 27 3 3" xfId="15730"/>
    <cellStyle name="常规 32 3 3" xfId="15731"/>
    <cellStyle name="常规 27 3 4" xfId="15732"/>
    <cellStyle name="常规 32 3 4" xfId="15733"/>
    <cellStyle name="汇总 3 2 5 2 2" xfId="15734"/>
    <cellStyle name="常规 27 3 4 2" xfId="15735"/>
    <cellStyle name="常规 32 3 4 2" xfId="15736"/>
    <cellStyle name="汇总 3 2 5 2 2 2" xfId="15737"/>
    <cellStyle name="常规 27 3 4 2 2" xfId="15738"/>
    <cellStyle name="常规 32 3 4 2 2" xfId="15739"/>
    <cellStyle name="常规 27 3 4 3" xfId="15740"/>
    <cellStyle name="常规 32 3 4 3" xfId="15741"/>
    <cellStyle name="常规 27 3 5" xfId="15742"/>
    <cellStyle name="常规 32 3 5" xfId="15743"/>
    <cellStyle name="好 2 2 2 4 4 2" xfId="15744"/>
    <cellStyle name="汇总 3 2 5 2 3" xfId="15745"/>
    <cellStyle name="常规 27 4 2 2" xfId="15746"/>
    <cellStyle name="常规 32 4 2 2" xfId="15747"/>
    <cellStyle name="常规 27 4 2 2 2" xfId="15748"/>
    <cellStyle name="常规 32 4 2 2 2" xfId="15749"/>
    <cellStyle name="常规 3 12 2 2" xfId="15750"/>
    <cellStyle name="常规 27 4 2 3" xfId="15751"/>
    <cellStyle name="常规 32 4 2 3" xfId="15752"/>
    <cellStyle name="常规 27 4 3" xfId="15753"/>
    <cellStyle name="常规 32 4 3" xfId="15754"/>
    <cellStyle name="常规 7 2 9 2 2 2" xfId="15755"/>
    <cellStyle name="常规 27 4 4" xfId="15756"/>
    <cellStyle name="常规 32 4 4" xfId="15757"/>
    <cellStyle name="汇总 3 2 5 3 2" xfId="15758"/>
    <cellStyle name="常规 27 5 2" xfId="15759"/>
    <cellStyle name="常规 32 5 2" xfId="15760"/>
    <cellStyle name="常规 27 5 2 2" xfId="15761"/>
    <cellStyle name="常规 32 5 2 2" xfId="15762"/>
    <cellStyle name="常规 27 5 3" xfId="15763"/>
    <cellStyle name="常规 32 5 3" xfId="15764"/>
    <cellStyle name="常规 7 2 9 2 3 2" xfId="15765"/>
    <cellStyle name="常规 27 6 2" xfId="15766"/>
    <cellStyle name="常规 32 6 2" xfId="15767"/>
    <cellStyle name="常规 27 6 2 2" xfId="15768"/>
    <cellStyle name="常规 32 6 2 2" xfId="15769"/>
    <cellStyle name="常规 27 6 3" xfId="15770"/>
    <cellStyle name="常规 32 6 3" xfId="15771"/>
    <cellStyle name="强调文字颜色 5 2 2 2 2 2 2" xfId="15772"/>
    <cellStyle name="常规 27 7" xfId="15773"/>
    <cellStyle name="常规 32 7" xfId="15774"/>
    <cellStyle name="常规 27 7 2" xfId="15775"/>
    <cellStyle name="常规 32 7 2" xfId="15776"/>
    <cellStyle name="常规 7 2 2 55 2 3" xfId="15777"/>
    <cellStyle name="常规 27 8" xfId="15778"/>
    <cellStyle name="常规 32 8" xfId="15779"/>
    <cellStyle name="常规 8 5 2 2" xfId="15780"/>
    <cellStyle name="常规 27 8 2" xfId="15781"/>
    <cellStyle name="常规 8 5 2 2 2" xfId="15782"/>
    <cellStyle name="常规 27 9" xfId="15783"/>
    <cellStyle name="常规 32 9" xfId="15784"/>
    <cellStyle name="常规 8 5 2 3" xfId="15785"/>
    <cellStyle name="常规 279" xfId="15786"/>
    <cellStyle name="常规 284" xfId="15787"/>
    <cellStyle name="常规 329" xfId="15788"/>
    <cellStyle name="常规 334" xfId="15789"/>
    <cellStyle name="强调文字颜色 6 2 2 2 3 2 4" xfId="15790"/>
    <cellStyle name="常规 28" xfId="15791"/>
    <cellStyle name="常规 33" xfId="15792"/>
    <cellStyle name="常规 28 2" xfId="15793"/>
    <cellStyle name="常规 33 2" xfId="15794"/>
    <cellStyle name="常规 28 2 2 2 2" xfId="15795"/>
    <cellStyle name="常规 33 2 2 2 2" xfId="15796"/>
    <cellStyle name="常规 28 2 2 2 2 2" xfId="15797"/>
    <cellStyle name="常规 33 2 2 2 2 2" xfId="15798"/>
    <cellStyle name="常规 28 2 2 2 3" xfId="15799"/>
    <cellStyle name="常规 33 2 2 2 3" xfId="15800"/>
    <cellStyle name="常规 28 2 2 2 4" xfId="15801"/>
    <cellStyle name="常规 33 2 2 2 4" xfId="15802"/>
    <cellStyle name="常规 3 55 2 2" xfId="15803"/>
    <cellStyle name="常规 3 60 2 2" xfId="15804"/>
    <cellStyle name="常规 28 2 2 3" xfId="15805"/>
    <cellStyle name="常规 33 2 2 3" xfId="15806"/>
    <cellStyle name="常规 3 55 2 2 2" xfId="15807"/>
    <cellStyle name="常规 3 60 2 2 2" xfId="15808"/>
    <cellStyle name="常规 28 2 2 3 2" xfId="15809"/>
    <cellStyle name="常规 33 2 2 3 2" xfId="15810"/>
    <cellStyle name="常规 28 2 2 3 2 2" xfId="15811"/>
    <cellStyle name="常规 33 2 2 3 2 2" xfId="15812"/>
    <cellStyle name="常规 28 2 2 3 3" xfId="15813"/>
    <cellStyle name="常规 33 2 2 3 3" xfId="15814"/>
    <cellStyle name="常规 7 2 4 38 2 2" xfId="15815"/>
    <cellStyle name="常规 7 2 4 43 2 2" xfId="15816"/>
    <cellStyle name="常规 28 2 2 4 2" xfId="15817"/>
    <cellStyle name="常规 33 2 2 4 2" xfId="15818"/>
    <cellStyle name="常规 28 2 2 4 2 2" xfId="15819"/>
    <cellStyle name="常规 33 2 2 4 2 2" xfId="15820"/>
    <cellStyle name="常规 28 2 2 4 3" xfId="15821"/>
    <cellStyle name="常规 33 2 2 4 3" xfId="15822"/>
    <cellStyle name="常规 7 2 4 38 3 2" xfId="15823"/>
    <cellStyle name="常规 7 2 4 43 3 2" xfId="15824"/>
    <cellStyle name="常规 28 2 2 5" xfId="15825"/>
    <cellStyle name="常规 33 2 2 5" xfId="15826"/>
    <cellStyle name="常规 28 2 2 5 2" xfId="15827"/>
    <cellStyle name="常规 33 2 2 5 2" xfId="15828"/>
    <cellStyle name="常规 28 2 2 6" xfId="15829"/>
    <cellStyle name="常规 33 2 2 6" xfId="15830"/>
    <cellStyle name="常规 7 20 10 4 2" xfId="15831"/>
    <cellStyle name="强调文字颜色 6 2 2 2 5 2" xfId="15832"/>
    <cellStyle name="常规 28 2 3" xfId="15833"/>
    <cellStyle name="常规 33 2 3" xfId="15834"/>
    <cellStyle name="常规 28 2 3 2" xfId="15835"/>
    <cellStyle name="常规 33 2 3 2" xfId="15836"/>
    <cellStyle name="常规 28 2 3 2 2" xfId="15837"/>
    <cellStyle name="常规 33 2 3 2 2" xfId="15838"/>
    <cellStyle name="计算 2 2 2 2 3" xfId="15839"/>
    <cellStyle name="常规 28 2 3 2 2 2" xfId="15840"/>
    <cellStyle name="常规 33 2 3 2 2 2" xfId="15841"/>
    <cellStyle name="计算 2 2 2 2 3 2" xfId="15842"/>
    <cellStyle name="常规 28 2 3 2 3" xfId="15843"/>
    <cellStyle name="常规 33 2 3 2 3" xfId="15844"/>
    <cellStyle name="常规 7 2 2 7 2" xfId="15845"/>
    <cellStyle name="计算 2 2 2 2 4" xfId="15846"/>
    <cellStyle name="常规 3 55 3 2" xfId="15847"/>
    <cellStyle name="常规 3 60 3 2" xfId="15848"/>
    <cellStyle name="常规 28 2 3 3" xfId="15849"/>
    <cellStyle name="常规 33 2 3 3" xfId="15850"/>
    <cellStyle name="常规 28 2 3 3 2" xfId="15851"/>
    <cellStyle name="常规 33 2 3 3 2" xfId="15852"/>
    <cellStyle name="计算 2 2 2 3 3" xfId="15853"/>
    <cellStyle name="常规 28 2 4" xfId="15854"/>
    <cellStyle name="常规 33 2 4" xfId="15855"/>
    <cellStyle name="常规 28 2 4 2" xfId="15856"/>
    <cellStyle name="常规 33 2 4 2" xfId="15857"/>
    <cellStyle name="常规 28 2 4 2 2" xfId="15858"/>
    <cellStyle name="常规 33 2 4 2 2" xfId="15859"/>
    <cellStyle name="计算 2 2 3 2 3" xfId="15860"/>
    <cellStyle name="常规 28 2 4 3" xfId="15861"/>
    <cellStyle name="常规 33 2 4 3" xfId="15862"/>
    <cellStyle name="常规 28 2 5" xfId="15863"/>
    <cellStyle name="常规 33 2 5" xfId="15864"/>
    <cellStyle name="好 2 2 2 5 3 2" xfId="15865"/>
    <cellStyle name="常规 28 2 5 2" xfId="15866"/>
    <cellStyle name="常规 33 2 5 2" xfId="15867"/>
    <cellStyle name="常规 28 2 5 2 2" xfId="15868"/>
    <cellStyle name="常规 33 2 5 2 2" xfId="15869"/>
    <cellStyle name="计算 2 2 4 2 3" xfId="15870"/>
    <cellStyle name="常规 28 2 5 3" xfId="15871"/>
    <cellStyle name="常规 33 2 5 3" xfId="15872"/>
    <cellStyle name="常规 28 2 6 2" xfId="15873"/>
    <cellStyle name="常规 33 2 6 2" xfId="15874"/>
    <cellStyle name="常规 28 2 7" xfId="15875"/>
    <cellStyle name="常规 33 2 7" xfId="15876"/>
    <cellStyle name="常规 28 3" xfId="15877"/>
    <cellStyle name="常规 33 3" xfId="15878"/>
    <cellStyle name="常规 28 3 2 2 2" xfId="15879"/>
    <cellStyle name="常规 33 3 2 2 2" xfId="15880"/>
    <cellStyle name="常规 28 3 2 2 2 2" xfId="15881"/>
    <cellStyle name="常规 33 3 2 2 2 2" xfId="15882"/>
    <cellStyle name="常规 28 3 2 2 3" xfId="15883"/>
    <cellStyle name="常规 33 3 2 2 3" xfId="15884"/>
    <cellStyle name="常规 3 56 2 2" xfId="15885"/>
    <cellStyle name="常规 3 61 2 2" xfId="15886"/>
    <cellStyle name="常规 28 3 2 3" xfId="15887"/>
    <cellStyle name="常规 33 3 2 3" xfId="15888"/>
    <cellStyle name="常规 3 56 2 2 2" xfId="15889"/>
    <cellStyle name="常规 3 61 2 2 2" xfId="15890"/>
    <cellStyle name="常规 28 3 2 3 2" xfId="15891"/>
    <cellStyle name="常规 33 3 2 3 2" xfId="15892"/>
    <cellStyle name="常规 3 56 2 3" xfId="15893"/>
    <cellStyle name="常规 3 61 2 3" xfId="15894"/>
    <cellStyle name="常规 28 3 2 4" xfId="15895"/>
    <cellStyle name="常规 33 3 2 4" xfId="15896"/>
    <cellStyle name="常规 28 3 3" xfId="15897"/>
    <cellStyle name="常规 33 3 3" xfId="15898"/>
    <cellStyle name="常规 28 3 3 2" xfId="15899"/>
    <cellStyle name="常规 33 3 3 2" xfId="15900"/>
    <cellStyle name="常规 28 3 3 2 2" xfId="15901"/>
    <cellStyle name="常规 33 3 3 2 2" xfId="15902"/>
    <cellStyle name="计算 2 3 2 2 3" xfId="15903"/>
    <cellStyle name="常规 3 56 3 2" xfId="15904"/>
    <cellStyle name="常规 3 61 3 2" xfId="15905"/>
    <cellStyle name="常规 28 3 3 3" xfId="15906"/>
    <cellStyle name="常规 33 3 3 3" xfId="15907"/>
    <cellStyle name="常规 28 3 4" xfId="15908"/>
    <cellStyle name="常规 33 3 4" xfId="15909"/>
    <cellStyle name="汇总 3 2 6 2 2" xfId="15910"/>
    <cellStyle name="常规 28 3 4 2" xfId="15911"/>
    <cellStyle name="常规 33 3 4 2" xfId="15912"/>
    <cellStyle name="常规 28 3 4 2 2" xfId="15913"/>
    <cellStyle name="常规 33 3 4 2 2" xfId="15914"/>
    <cellStyle name="计算 2 3 3 2 3" xfId="15915"/>
    <cellStyle name="常规 28 3 4 3" xfId="15916"/>
    <cellStyle name="常规 33 3 4 3" xfId="15917"/>
    <cellStyle name="常规 28 3 5" xfId="15918"/>
    <cellStyle name="常规 33 3 5" xfId="15919"/>
    <cellStyle name="常规 28 5" xfId="15920"/>
    <cellStyle name="常规 33 5" xfId="15921"/>
    <cellStyle name="常规 28 6" xfId="15922"/>
    <cellStyle name="常规 33 6" xfId="15923"/>
    <cellStyle name="常规 28 6 3" xfId="15924"/>
    <cellStyle name="常规 33 6 3" xfId="15925"/>
    <cellStyle name="强调文字颜色 5 2 2 2 3 2 2" xfId="15926"/>
    <cellStyle name="常规 28 7" xfId="15927"/>
    <cellStyle name="常规 33 7" xfId="15928"/>
    <cellStyle name="常规 28 8" xfId="15929"/>
    <cellStyle name="常规 33 8" xfId="15930"/>
    <cellStyle name="常规 8 5 3 2" xfId="15931"/>
    <cellStyle name="常规 287" xfId="15932"/>
    <cellStyle name="常规 292" xfId="15933"/>
    <cellStyle name="常规 337" xfId="15934"/>
    <cellStyle name="常规 342" xfId="15935"/>
    <cellStyle name="常规 7 2" xfId="15936"/>
    <cellStyle name="常规 288" xfId="15937"/>
    <cellStyle name="常规 293" xfId="15938"/>
    <cellStyle name="常规 338" xfId="15939"/>
    <cellStyle name="常规 343" xfId="15940"/>
    <cellStyle name="常规 7 3" xfId="15941"/>
    <cellStyle name="常规 289" xfId="15942"/>
    <cellStyle name="常规 294" xfId="15943"/>
    <cellStyle name="常规 339" xfId="15944"/>
    <cellStyle name="常规 344" xfId="15945"/>
    <cellStyle name="常规 7 4" xfId="15946"/>
    <cellStyle name="常规 29" xfId="15947"/>
    <cellStyle name="常规 34" xfId="15948"/>
    <cellStyle name="常规 29 12" xfId="15949"/>
    <cellStyle name="常规 34 12" xfId="15950"/>
    <cellStyle name="常规 29 12 2" xfId="15951"/>
    <cellStyle name="常规 34 12 2" xfId="15952"/>
    <cellStyle name="常规 29 12 2 2" xfId="15953"/>
    <cellStyle name="常规 34 12 2 2" xfId="15954"/>
    <cellStyle name="常规 7 2 4 2 3" xfId="15955"/>
    <cellStyle name="常规 29 12 3" xfId="15956"/>
    <cellStyle name="常规 34 12 3" xfId="15957"/>
    <cellStyle name="常规 7 45 3 2" xfId="15958"/>
    <cellStyle name="常规 7 50 3 2" xfId="15959"/>
    <cellStyle name="常规 29 13 3" xfId="15960"/>
    <cellStyle name="常规 34 13 3" xfId="15961"/>
    <cellStyle name="常规 7 45 4 2" xfId="15962"/>
    <cellStyle name="常规 7 50 4 2" xfId="15963"/>
    <cellStyle name="常规 29 15" xfId="15964"/>
    <cellStyle name="常规 29 20" xfId="15965"/>
    <cellStyle name="常规 34 15" xfId="15966"/>
    <cellStyle name="常规 34 20" xfId="15967"/>
    <cellStyle name="常规 29 16" xfId="15968"/>
    <cellStyle name="常规 29 21" xfId="15969"/>
    <cellStyle name="常规 34 16" xfId="15970"/>
    <cellStyle name="常规 34 21" xfId="15971"/>
    <cellStyle name="常规 29 16 2 2" xfId="15972"/>
    <cellStyle name="常规 29 21 2 2" xfId="15973"/>
    <cellStyle name="常规 34 16 2 2" xfId="15974"/>
    <cellStyle name="常规 34 21 2 2" xfId="15975"/>
    <cellStyle name="常规 7 2 8 2 3" xfId="15976"/>
    <cellStyle name="常规 29 16 3" xfId="15977"/>
    <cellStyle name="常规 29 21 3" xfId="15978"/>
    <cellStyle name="常规 34 16 3" xfId="15979"/>
    <cellStyle name="常规 34 21 3" xfId="15980"/>
    <cellStyle name="常规 29 17" xfId="15981"/>
    <cellStyle name="常规 29 22" xfId="15982"/>
    <cellStyle name="常规 34 17" xfId="15983"/>
    <cellStyle name="常规 34 22" xfId="15984"/>
    <cellStyle name="常规 29 17 2 2" xfId="15985"/>
    <cellStyle name="常规 29 22 2 2" xfId="15986"/>
    <cellStyle name="常规 34 17 2 2" xfId="15987"/>
    <cellStyle name="常规 34 22 2 2" xfId="15988"/>
    <cellStyle name="常规 7 2 9 2 3" xfId="15989"/>
    <cellStyle name="常规 29 17 3" xfId="15990"/>
    <cellStyle name="常规 29 22 3" xfId="15991"/>
    <cellStyle name="常规 34 17 3" xfId="15992"/>
    <cellStyle name="常规 34 22 3" xfId="15993"/>
    <cellStyle name="常规 29 18" xfId="15994"/>
    <cellStyle name="常规 29 23" xfId="15995"/>
    <cellStyle name="常规 34 18" xfId="15996"/>
    <cellStyle name="常规 34 23" xfId="15997"/>
    <cellStyle name="常规 29 18 2 2" xfId="15998"/>
    <cellStyle name="常规 29 23 2 2" xfId="15999"/>
    <cellStyle name="常规 34 18 2 2" xfId="16000"/>
    <cellStyle name="常规 34 23 2 2" xfId="16001"/>
    <cellStyle name="常规 29 18 3" xfId="16002"/>
    <cellStyle name="常规 29 23 3" xfId="16003"/>
    <cellStyle name="常规 34 18 3" xfId="16004"/>
    <cellStyle name="常规 34 23 3" xfId="16005"/>
    <cellStyle name="常规 29 19" xfId="16006"/>
    <cellStyle name="常规 29 24" xfId="16007"/>
    <cellStyle name="常规 34 19" xfId="16008"/>
    <cellStyle name="常规 34 24" xfId="16009"/>
    <cellStyle name="常规 29 19 2" xfId="16010"/>
    <cellStyle name="常规 29 24 2" xfId="16011"/>
    <cellStyle name="常规 34 19 2" xfId="16012"/>
    <cellStyle name="常规 34 24 2" xfId="16013"/>
    <cellStyle name="常规 29 19 2 2" xfId="16014"/>
    <cellStyle name="常规 29 24 2 2" xfId="16015"/>
    <cellStyle name="常规 34 19 2 2" xfId="16016"/>
    <cellStyle name="常规 34 24 2 2" xfId="16017"/>
    <cellStyle name="常规 29 19 3" xfId="16018"/>
    <cellStyle name="常规 29 24 3" xfId="16019"/>
    <cellStyle name="常规 34 19 3" xfId="16020"/>
    <cellStyle name="常规 34 24 3" xfId="16021"/>
    <cellStyle name="常规 29 2" xfId="16022"/>
    <cellStyle name="常规 34 2" xfId="16023"/>
    <cellStyle name="常规 29 2 2" xfId="16024"/>
    <cellStyle name="常规 34 2 2" xfId="16025"/>
    <cellStyle name="常规 29 2 2 2" xfId="16026"/>
    <cellStyle name="常规 34 2 2 2" xfId="16027"/>
    <cellStyle name="常规 7 19 26 4" xfId="16028"/>
    <cellStyle name="常规 7 19 31 4" xfId="16029"/>
    <cellStyle name="常规 29 2 3" xfId="16030"/>
    <cellStyle name="常规 34 2 3" xfId="16031"/>
    <cellStyle name="强调文字颜色 6 3 2 5 2 3 2" xfId="16032"/>
    <cellStyle name="常规 29 25" xfId="16033"/>
    <cellStyle name="常规 29 30" xfId="16034"/>
    <cellStyle name="常规 34 25" xfId="16035"/>
    <cellStyle name="常规 34 30" xfId="16036"/>
    <cellStyle name="常规 29 25 2" xfId="16037"/>
    <cellStyle name="常规 29 30 2" xfId="16038"/>
    <cellStyle name="常规 34 25 2" xfId="16039"/>
    <cellStyle name="常规 34 30 2" xfId="16040"/>
    <cellStyle name="常规 29 25 3" xfId="16041"/>
    <cellStyle name="常规 29 30 3" xfId="16042"/>
    <cellStyle name="常规 34 25 3" xfId="16043"/>
    <cellStyle name="常规 34 30 3" xfId="16044"/>
    <cellStyle name="常规 29 26 3" xfId="16045"/>
    <cellStyle name="常规 29 31 3" xfId="16046"/>
    <cellStyle name="常规 34 26 3" xfId="16047"/>
    <cellStyle name="常规 34 31 3" xfId="16048"/>
    <cellStyle name="常规 29 27" xfId="16049"/>
    <cellStyle name="常规 29 32" xfId="16050"/>
    <cellStyle name="常规 34 27" xfId="16051"/>
    <cellStyle name="常规 34 32" xfId="16052"/>
    <cellStyle name="注释 3 2 2 5 3 3" xfId="16053"/>
    <cellStyle name="常规 29 27 2" xfId="16054"/>
    <cellStyle name="常规 29 32 2" xfId="16055"/>
    <cellStyle name="常规 34 27 2" xfId="16056"/>
    <cellStyle name="常规 34 32 2" xfId="16057"/>
    <cellStyle name="适中 3 3 4 2 3" xfId="16058"/>
    <cellStyle name="常规 29 27 3" xfId="16059"/>
    <cellStyle name="常规 29 32 3" xfId="16060"/>
    <cellStyle name="常规 34 27 3" xfId="16061"/>
    <cellStyle name="常规 34 32 3" xfId="16062"/>
    <cellStyle name="适中 3 3 4 2 4" xfId="16063"/>
    <cellStyle name="常规 29 28 2 2" xfId="16064"/>
    <cellStyle name="常规 29 33 2 2" xfId="16065"/>
    <cellStyle name="常规 34 28 2 2" xfId="16066"/>
    <cellStyle name="常规 34 33 2 2" xfId="16067"/>
    <cellStyle name="常规 29 28 3" xfId="16068"/>
    <cellStyle name="常规 29 33 3" xfId="16069"/>
    <cellStyle name="常规 34 28 3" xfId="16070"/>
    <cellStyle name="常规 34 33 3" xfId="16071"/>
    <cellStyle name="常规 29 29" xfId="16072"/>
    <cellStyle name="常规 29 34" xfId="16073"/>
    <cellStyle name="常规 34 29" xfId="16074"/>
    <cellStyle name="常规 34 34" xfId="16075"/>
    <cellStyle name="常规 29 29 2" xfId="16076"/>
    <cellStyle name="常规 29 34 2" xfId="16077"/>
    <cellStyle name="常规 34 29 2" xfId="16078"/>
    <cellStyle name="常规 34 34 2" xfId="16079"/>
    <cellStyle name="常规 29 29 2 2" xfId="16080"/>
    <cellStyle name="常规 29 34 2 2" xfId="16081"/>
    <cellStyle name="常规 34 29 2 2" xfId="16082"/>
    <cellStyle name="常规 34 34 2 2" xfId="16083"/>
    <cellStyle name="常规 29 29 3" xfId="16084"/>
    <cellStyle name="常规 29 34 3" xfId="16085"/>
    <cellStyle name="常规 34 29 3" xfId="16086"/>
    <cellStyle name="常规 34 34 3" xfId="16087"/>
    <cellStyle name="常规 29 3" xfId="16088"/>
    <cellStyle name="常规 34 3" xfId="16089"/>
    <cellStyle name="常规 29 3 2" xfId="16090"/>
    <cellStyle name="常规 34 3 2" xfId="16091"/>
    <cellStyle name="常规 29 3 2 2" xfId="16092"/>
    <cellStyle name="常规 34 3 2 2" xfId="16093"/>
    <cellStyle name="常规 29 3 3" xfId="16094"/>
    <cellStyle name="常规 34 3 3" xfId="16095"/>
    <cellStyle name="常规 29 35" xfId="16096"/>
    <cellStyle name="常规 29 40" xfId="16097"/>
    <cellStyle name="常规 34 35" xfId="16098"/>
    <cellStyle name="常规 34 40" xfId="16099"/>
    <cellStyle name="常规 29 35 2" xfId="16100"/>
    <cellStyle name="常规 29 40 2" xfId="16101"/>
    <cellStyle name="常规 34 35 2" xfId="16102"/>
    <cellStyle name="常规 34 40 2" xfId="16103"/>
    <cellStyle name="常规 29 35 2 2" xfId="16104"/>
    <cellStyle name="常规 29 40 2 2" xfId="16105"/>
    <cellStyle name="常规 34 35 2 2" xfId="16106"/>
    <cellStyle name="常规 34 40 2 2" xfId="16107"/>
    <cellStyle name="常规 8 2 2 19 5" xfId="16108"/>
    <cellStyle name="常规 8 2 2 24 5" xfId="16109"/>
    <cellStyle name="常规 29 35 3" xfId="16110"/>
    <cellStyle name="常规 29 40 3" xfId="16111"/>
    <cellStyle name="常规 34 35 3" xfId="16112"/>
    <cellStyle name="常规 34 40 3" xfId="16113"/>
    <cellStyle name="常规 29 36" xfId="16114"/>
    <cellStyle name="常规 29 41" xfId="16115"/>
    <cellStyle name="常规 34 36" xfId="16116"/>
    <cellStyle name="常规 34 41" xfId="16117"/>
    <cellStyle name="强调文字颜色 6 3 3 5 2" xfId="16118"/>
    <cellStyle name="常规 7 20 2 37 2 3" xfId="16119"/>
    <cellStyle name="常规 7 20 2 42 2 3" xfId="16120"/>
    <cellStyle name="常规 29 36 2" xfId="16121"/>
    <cellStyle name="常规 29 41 2" xfId="16122"/>
    <cellStyle name="常规 34 36 2" xfId="16123"/>
    <cellStyle name="常规 34 41 2" xfId="16124"/>
    <cellStyle name="强调文字颜色 6 3 3 5 2 2" xfId="16125"/>
    <cellStyle name="常规 29 36 3" xfId="16126"/>
    <cellStyle name="常规 29 41 3" xfId="16127"/>
    <cellStyle name="常规 34 36 3" xfId="16128"/>
    <cellStyle name="常规 34 41 3" xfId="16129"/>
    <cellStyle name="常规 7 20 2 37 2 4" xfId="16130"/>
    <cellStyle name="常规 7 20 2 42 2 4" xfId="16131"/>
    <cellStyle name="常规 29 37" xfId="16132"/>
    <cellStyle name="常规 29 42" xfId="16133"/>
    <cellStyle name="常规 34 37" xfId="16134"/>
    <cellStyle name="常规 34 42" xfId="16135"/>
    <cellStyle name="强调文字颜色 6 3 3 5 3" xfId="16136"/>
    <cellStyle name="常规 29 37 2" xfId="16137"/>
    <cellStyle name="常规 29 42 2" xfId="16138"/>
    <cellStyle name="常规 34 37 2" xfId="16139"/>
    <cellStyle name="常规 34 42 2" xfId="16140"/>
    <cellStyle name="强调文字颜色 6 3 3 5 3 2" xfId="16141"/>
    <cellStyle name="常规 29 37 2 2" xfId="16142"/>
    <cellStyle name="常规 29 42 2 2" xfId="16143"/>
    <cellStyle name="常规 34 37 2 2" xfId="16144"/>
    <cellStyle name="常规 34 42 2 2" xfId="16145"/>
    <cellStyle name="强调文字颜色 2 3 6 5" xfId="16146"/>
    <cellStyle name="常规 29 37 3" xfId="16147"/>
    <cellStyle name="常规 29 42 3" xfId="16148"/>
    <cellStyle name="常规 34 37 3" xfId="16149"/>
    <cellStyle name="常规 34 42 3" xfId="16150"/>
    <cellStyle name="常规 29 38" xfId="16151"/>
    <cellStyle name="常规 29 43" xfId="16152"/>
    <cellStyle name="常规 34 38" xfId="16153"/>
    <cellStyle name="常规 34 43" xfId="16154"/>
    <cellStyle name="常规 7 2 2 2 47 2" xfId="16155"/>
    <cellStyle name="强调文字颜色 6 3 3 5 4" xfId="16156"/>
    <cellStyle name="常规 29 38 2" xfId="16157"/>
    <cellStyle name="常规 29 43 2" xfId="16158"/>
    <cellStyle name="常规 34 38 2" xfId="16159"/>
    <cellStyle name="常规 34 43 2" xfId="16160"/>
    <cellStyle name="常规 29 38 2 2" xfId="16161"/>
    <cellStyle name="常规 29 43 2 2" xfId="16162"/>
    <cellStyle name="常规 34 38 2 2" xfId="16163"/>
    <cellStyle name="常规 34 43 2 2" xfId="16164"/>
    <cellStyle name="常规 29 39" xfId="16165"/>
    <cellStyle name="常规 29 44" xfId="16166"/>
    <cellStyle name="常规 34 39" xfId="16167"/>
    <cellStyle name="常规 34 44" xfId="16168"/>
    <cellStyle name="常规 29 39 2" xfId="16169"/>
    <cellStyle name="常规 29 44 2" xfId="16170"/>
    <cellStyle name="常规 34 39 2" xfId="16171"/>
    <cellStyle name="常规 34 44 2" xfId="16172"/>
    <cellStyle name="常规 29 39 2 2" xfId="16173"/>
    <cellStyle name="常规 29 44 2 2" xfId="16174"/>
    <cellStyle name="常规 34 39 2 2" xfId="16175"/>
    <cellStyle name="常规 34 44 2 2" xfId="16176"/>
    <cellStyle name="常规 29 39 3" xfId="16177"/>
    <cellStyle name="常规 29 44 3" xfId="16178"/>
    <cellStyle name="常规 34 39 3" xfId="16179"/>
    <cellStyle name="常规 34 44 3" xfId="16180"/>
    <cellStyle name="常规 29 4" xfId="16181"/>
    <cellStyle name="常规 34 4" xfId="16182"/>
    <cellStyle name="常规 29 45" xfId="16183"/>
    <cellStyle name="常规 34 45" xfId="16184"/>
    <cellStyle name="常规 29 45 2" xfId="16185"/>
    <cellStyle name="常规 34 45 2" xfId="16186"/>
    <cellStyle name="常规 29 46 2" xfId="16187"/>
    <cellStyle name="常规 34 46 2" xfId="16188"/>
    <cellStyle name="常规 29 47" xfId="16189"/>
    <cellStyle name="常规 34 47" xfId="16190"/>
    <cellStyle name="注释 2 2 4 2 2" xfId="16191"/>
    <cellStyle name="常规 7 19 2 12 2 2" xfId="16192"/>
    <cellStyle name="常规 29 48" xfId="16193"/>
    <cellStyle name="常规 34 48" xfId="16194"/>
    <cellStyle name="注释 2 2 4 2 3" xfId="16195"/>
    <cellStyle name="常规 7 19 2 12 2 3" xfId="16196"/>
    <cellStyle name="常规 29 5" xfId="16197"/>
    <cellStyle name="常规 34 5" xfId="16198"/>
    <cellStyle name="常规 29 6" xfId="16199"/>
    <cellStyle name="常规 34 6" xfId="16200"/>
    <cellStyle name="常规 29 6 2 2" xfId="16201"/>
    <cellStyle name="常规 34 6 2 2" xfId="16202"/>
    <cellStyle name="常规 29 6 3" xfId="16203"/>
    <cellStyle name="常规 34 6 3" xfId="16204"/>
    <cellStyle name="强调文字颜色 5 2 2 2 4 2 2" xfId="16205"/>
    <cellStyle name="常规 29 7" xfId="16206"/>
    <cellStyle name="常规 34 7" xfId="16207"/>
    <cellStyle name="常规 29 7 2" xfId="16208"/>
    <cellStyle name="常规 34 7 2" xfId="16209"/>
    <cellStyle name="常规 7 2 2 57 2 3" xfId="16210"/>
    <cellStyle name="常规 29 7 2 2" xfId="16211"/>
    <cellStyle name="常规 34 7 2 2" xfId="16212"/>
    <cellStyle name="常规 7 2 2 2 15 3" xfId="16213"/>
    <cellStyle name="常规 7 2 2 2 20 3" xfId="16214"/>
    <cellStyle name="常规 7 2 2 57 2 3 2" xfId="16215"/>
    <cellStyle name="常规 29 7 3" xfId="16216"/>
    <cellStyle name="常规 34 7 3" xfId="16217"/>
    <cellStyle name="常规 7 2 2 57 2 4" xfId="16218"/>
    <cellStyle name="强调文字颜色 5 2 2 2 4 3 2" xfId="16219"/>
    <cellStyle name="常规 29 8 2" xfId="16220"/>
    <cellStyle name="常规 34 8 2" xfId="16221"/>
    <cellStyle name="常规 7 19 2 4 2 2 2" xfId="16222"/>
    <cellStyle name="常规 8 5 4 2 2" xfId="16223"/>
    <cellStyle name="常规 29 8 2 2" xfId="16224"/>
    <cellStyle name="常规 34 8 2 2" xfId="16225"/>
    <cellStyle name="常规 29 8 3" xfId="16226"/>
    <cellStyle name="常规 34 8 3" xfId="16227"/>
    <cellStyle name="强调文字颜色 5 2 2 2 4 4 2" xfId="16228"/>
    <cellStyle name="常规 29 9 2 2" xfId="16229"/>
    <cellStyle name="常规 34 9 2 2" xfId="16230"/>
    <cellStyle name="常规 29 9 3" xfId="16231"/>
    <cellStyle name="常规 34 9 3" xfId="16232"/>
    <cellStyle name="常规 295" xfId="16233"/>
    <cellStyle name="常规 345" xfId="16234"/>
    <cellStyle name="常规 350" xfId="16235"/>
    <cellStyle name="常规 400" xfId="16236"/>
    <cellStyle name="常规 7 5" xfId="16237"/>
    <cellStyle name="常规 296" xfId="16238"/>
    <cellStyle name="常规 346" xfId="16239"/>
    <cellStyle name="常规 351" xfId="16240"/>
    <cellStyle name="常规 401" xfId="16241"/>
    <cellStyle name="常规 7 6" xfId="16242"/>
    <cellStyle name="常规 297" xfId="16243"/>
    <cellStyle name="常规 347" xfId="16244"/>
    <cellStyle name="常规 352" xfId="16245"/>
    <cellStyle name="常规 402" xfId="16246"/>
    <cellStyle name="常规 7 7" xfId="16247"/>
    <cellStyle name="常规 3" xfId="16248"/>
    <cellStyle name="常规 3 10 2" xfId="16249"/>
    <cellStyle name="常规 7 2 2 25" xfId="16250"/>
    <cellStyle name="常规 7 2 2 30" xfId="16251"/>
    <cellStyle name="常规 3 10 3" xfId="16252"/>
    <cellStyle name="常规 7 2 2 26" xfId="16253"/>
    <cellStyle name="常规 7 2 2 31" xfId="16254"/>
    <cellStyle name="常规 3 10 4" xfId="16255"/>
    <cellStyle name="常规 7 2 2 27" xfId="16256"/>
    <cellStyle name="常规 7 2 2 32" xfId="16257"/>
    <cellStyle name="常规 3 11" xfId="16258"/>
    <cellStyle name="计算 3 3 2 3 2" xfId="16259"/>
    <cellStyle name="常规 3 11 2" xfId="16260"/>
    <cellStyle name="常规 3 7 2 3" xfId="16261"/>
    <cellStyle name="常规 3 11 3" xfId="16262"/>
    <cellStyle name="常规 3 11 4" xfId="16263"/>
    <cellStyle name="常规 3 12 2 2 2" xfId="16264"/>
    <cellStyle name="常规 3 12 2 3" xfId="16265"/>
    <cellStyle name="常规 3 12 3" xfId="16266"/>
    <cellStyle name="常规 3 12 4" xfId="16267"/>
    <cellStyle name="常规 3 13" xfId="16268"/>
    <cellStyle name="常规 7 2 59 4 2 2" xfId="16269"/>
    <cellStyle name="常规 3 13 2" xfId="16270"/>
    <cellStyle name="常规 3 13 2 2" xfId="16271"/>
    <cellStyle name="常规 3 13 2 3" xfId="16272"/>
    <cellStyle name="常规 3 13 3" xfId="16273"/>
    <cellStyle name="常规 3 13 3 2" xfId="16274"/>
    <cellStyle name="常规 33 28" xfId="16275"/>
    <cellStyle name="常规 33 33" xfId="16276"/>
    <cellStyle name="常规 3 14" xfId="16277"/>
    <cellStyle name="常规 3 14 2" xfId="16278"/>
    <cellStyle name="强调文字颜色 1 3 2 2 3 2 4" xfId="16279"/>
    <cellStyle name="常规 3 14 2 2" xfId="16280"/>
    <cellStyle name="常规 3 14 2 2 2" xfId="16281"/>
    <cellStyle name="常规 3 14 2 3" xfId="16282"/>
    <cellStyle name="常规 3 14 3" xfId="16283"/>
    <cellStyle name="常规 3 14 3 2" xfId="16284"/>
    <cellStyle name="常规 3 14 4" xfId="16285"/>
    <cellStyle name="常规 3 15" xfId="16286"/>
    <cellStyle name="常规 3 20" xfId="16287"/>
    <cellStyle name="常规 3 17 2 2 2" xfId="16288"/>
    <cellStyle name="常规 3 22 2 2 2" xfId="16289"/>
    <cellStyle name="常规 3 15 2" xfId="16290"/>
    <cellStyle name="常规 3 20 2" xfId="16291"/>
    <cellStyle name="常规 3 15 2 2" xfId="16292"/>
    <cellStyle name="常规 3 20 2 2" xfId="16293"/>
    <cellStyle name="常规 3 15 2 3" xfId="16294"/>
    <cellStyle name="常规 3 20 2 3" xfId="16295"/>
    <cellStyle name="常规 3 15 3" xfId="16296"/>
    <cellStyle name="常规 3 20 3" xfId="16297"/>
    <cellStyle name="检查单元格 2 3 4 2 2 2" xfId="16298"/>
    <cellStyle name="常规 3 15 3 2" xfId="16299"/>
    <cellStyle name="常规 3 20 3 2" xfId="16300"/>
    <cellStyle name="常规 3 15 4" xfId="16301"/>
    <cellStyle name="常规 3 20 4" xfId="16302"/>
    <cellStyle name="常规 3 16" xfId="16303"/>
    <cellStyle name="常规 3 21" xfId="16304"/>
    <cellStyle name="常规 3 16 2" xfId="16305"/>
    <cellStyle name="常规 3 21 2" xfId="16306"/>
    <cellStyle name="常规 3 16 2 2" xfId="16307"/>
    <cellStyle name="常规 3 21 2 2" xfId="16308"/>
    <cellStyle name="常规 3 16 2 2 2" xfId="16309"/>
    <cellStyle name="常规 3 21 2 2 2" xfId="16310"/>
    <cellStyle name="常规 8 2 2 8 4" xfId="16311"/>
    <cellStyle name="常规 3 16 2 3" xfId="16312"/>
    <cellStyle name="常规 3 21 2 3" xfId="16313"/>
    <cellStyle name="常规 3 16 3" xfId="16314"/>
    <cellStyle name="常规 3 21 3" xfId="16315"/>
    <cellStyle name="检查单元格 2 3 4 2 3 2" xfId="16316"/>
    <cellStyle name="常规 3 16 3 2" xfId="16317"/>
    <cellStyle name="常规 3 21 3 2" xfId="16318"/>
    <cellStyle name="常规 3 16 4" xfId="16319"/>
    <cellStyle name="常规 3 21 4" xfId="16320"/>
    <cellStyle name="常规 3 17" xfId="16321"/>
    <cellStyle name="常规 3 22" xfId="16322"/>
    <cellStyle name="常规 3 17 2" xfId="16323"/>
    <cellStyle name="常规 3 22 2" xfId="16324"/>
    <cellStyle name="常规 3 17 2 2" xfId="16325"/>
    <cellStyle name="常规 3 22 2 2" xfId="16326"/>
    <cellStyle name="常规 3 17 3" xfId="16327"/>
    <cellStyle name="常规 3 22 3" xfId="16328"/>
    <cellStyle name="常规 3 17 3 2" xfId="16329"/>
    <cellStyle name="常规 3 22 3 2" xfId="16330"/>
    <cellStyle name="常规 3 2 2 2 7" xfId="16331"/>
    <cellStyle name="常规 3 17 4" xfId="16332"/>
    <cellStyle name="常规 3 22 4" xfId="16333"/>
    <cellStyle name="常规 3 18" xfId="16334"/>
    <cellStyle name="常规 3 23" xfId="16335"/>
    <cellStyle name="常规 3 18 2" xfId="16336"/>
    <cellStyle name="常规 3 23 2" xfId="16337"/>
    <cellStyle name="检查单元格 2 7" xfId="16338"/>
    <cellStyle name="常规 3 18 2 2" xfId="16339"/>
    <cellStyle name="常规 3 23 2 2" xfId="16340"/>
    <cellStyle name="检查单元格 2 7 2" xfId="16341"/>
    <cellStyle name="常规 3 18 2 2 2" xfId="16342"/>
    <cellStyle name="常规 3 23 2 2 2" xfId="16343"/>
    <cellStyle name="检查单元格 2 7 2 2" xfId="16344"/>
    <cellStyle name="常规 8 4 2 8 4" xfId="16345"/>
    <cellStyle name="常规 3 18 3" xfId="16346"/>
    <cellStyle name="常规 3 23 3" xfId="16347"/>
    <cellStyle name="检查单元格 2 8" xfId="16348"/>
    <cellStyle name="常规 3 18 3 2" xfId="16349"/>
    <cellStyle name="常规 3 23 3 2" xfId="16350"/>
    <cellStyle name="检查单元格 2 8 2" xfId="16351"/>
    <cellStyle name="常规 3 18 4" xfId="16352"/>
    <cellStyle name="常规 3 23 4" xfId="16353"/>
    <cellStyle name="检查单元格 2 9" xfId="16354"/>
    <cellStyle name="常规 3 19" xfId="16355"/>
    <cellStyle name="常规 3 24" xfId="16356"/>
    <cellStyle name="常规 3 19 2" xfId="16357"/>
    <cellStyle name="常规 3 24 2" xfId="16358"/>
    <cellStyle name="检查单元格 3 7" xfId="16359"/>
    <cellStyle name="常规 3 19 2 2" xfId="16360"/>
    <cellStyle name="常规 3 24 2 2" xfId="16361"/>
    <cellStyle name="检查单元格 3 7 2" xfId="16362"/>
    <cellStyle name="常规 3 19 2 2 2" xfId="16363"/>
    <cellStyle name="常规 3 24 2 2 2" xfId="16364"/>
    <cellStyle name="检查单元格 3 7 2 2" xfId="16365"/>
    <cellStyle name="常规 3 19 2 3" xfId="16366"/>
    <cellStyle name="常规 3 24 2 3" xfId="16367"/>
    <cellStyle name="常规 9 3 4 2" xfId="16368"/>
    <cellStyle name="常规 7 19 3 2 2 2" xfId="16369"/>
    <cellStyle name="检查单元格 3 7 3" xfId="16370"/>
    <cellStyle name="常规 3 19 3 2" xfId="16371"/>
    <cellStyle name="常规 3 24 3 2" xfId="16372"/>
    <cellStyle name="检查单元格 3 8 2" xfId="16373"/>
    <cellStyle name="常规 3 19 4" xfId="16374"/>
    <cellStyle name="常规 3 24 4" xfId="16375"/>
    <cellStyle name="检查单元格 3 9" xfId="16376"/>
    <cellStyle name="常规 3 2" xfId="16377"/>
    <cellStyle name="常规 3 2 10" xfId="16378"/>
    <cellStyle name="常规 7 2 2 2 2 38 4" xfId="16379"/>
    <cellStyle name="常规 7 2 2 2 2 43 4" xfId="16380"/>
    <cellStyle name="计算 2 2 5 2 3" xfId="16381"/>
    <cellStyle name="计算 2 2 5 2 3 2" xfId="16382"/>
    <cellStyle name="常规 7 2 2 2 2 43 4 2" xfId="16383"/>
    <cellStyle name="常规 7 2 2 2 2 38 4 2" xfId="16384"/>
    <cellStyle name="常规 3 2 10 2" xfId="16385"/>
    <cellStyle name="计算 2 2 5 2 4" xfId="16386"/>
    <cellStyle name="常规 7 2 2 2 2 43 5" xfId="16387"/>
    <cellStyle name="常规 7 2 2 2 2 38 5" xfId="16388"/>
    <cellStyle name="常规 3 2 11" xfId="16389"/>
    <cellStyle name="输出 3 3 4" xfId="16390"/>
    <cellStyle name="常规 3 2 2" xfId="16391"/>
    <cellStyle name="常规 3 2 2 10" xfId="16392"/>
    <cellStyle name="输出 3 3 4 2" xfId="16393"/>
    <cellStyle name="常规 3 2 2 2" xfId="16394"/>
    <cellStyle name="输出 3 3 4 2 2" xfId="16395"/>
    <cellStyle name="常规 3 2 2 2 2" xfId="16396"/>
    <cellStyle name="输出 3 3 4 2 2 2" xfId="16397"/>
    <cellStyle name="常规 3 2 2 2 2 2" xfId="16398"/>
    <cellStyle name="常规 3 2 2 2 2 3" xfId="16399"/>
    <cellStyle name="常规 7 4 2 2" xfId="16400"/>
    <cellStyle name="常规 3 2 2 2 2 4" xfId="16401"/>
    <cellStyle name="常规 7 4 2 3" xfId="16402"/>
    <cellStyle name="常规 3 2 2 2 2 5" xfId="16403"/>
    <cellStyle name="常规 7 4 2 4" xfId="16404"/>
    <cellStyle name="常规 3 2 2 2 2 6" xfId="16405"/>
    <cellStyle name="输出 3 3 4 2 3" xfId="16406"/>
    <cellStyle name="常规 3 2 2 2 3" xfId="16407"/>
    <cellStyle name="输出 3 3 4 2 3 2" xfId="16408"/>
    <cellStyle name="常规 3 2 2 2 3 2" xfId="16409"/>
    <cellStyle name="输出 3 3 4 2 4" xfId="16410"/>
    <cellStyle name="警告文本 3 2 2 4 2 3 2" xfId="16411"/>
    <cellStyle name="常规 3 2 2 2 4" xfId="16412"/>
    <cellStyle name="常规 3 2 2 2 4 2" xfId="16413"/>
    <cellStyle name="常规 3 2 2 2 5" xfId="16414"/>
    <cellStyle name="常规 3 2 2 2 5 2" xfId="16415"/>
    <cellStyle name="常规 3 2 2 2 6" xfId="16416"/>
    <cellStyle name="常规 3 2 2 2 6 2" xfId="16417"/>
    <cellStyle name="常规 3 2 2 3 2 2 2" xfId="16418"/>
    <cellStyle name="常规 3 2 2 3 2 3" xfId="16419"/>
    <cellStyle name="常规 3 2 2 3 2 3 2" xfId="16420"/>
    <cellStyle name="常规 7 5 2 2" xfId="16421"/>
    <cellStyle name="常规 3 2 2 3 2 4" xfId="16422"/>
    <cellStyle name="常规 3 2 2 3 4 2" xfId="16423"/>
    <cellStyle name="常规 3 2 2 3 5" xfId="16424"/>
    <cellStyle name="常规 3 2 2 3 5 2" xfId="16425"/>
    <cellStyle name="常规 3 2 2 3 6" xfId="16426"/>
    <cellStyle name="常规 3 2 2 3 6 2" xfId="16427"/>
    <cellStyle name="输入 3 2 2 4 2 2 2" xfId="16428"/>
    <cellStyle name="常规 3 2 2 3 7" xfId="16429"/>
    <cellStyle name="输出 3 3 4 4" xfId="16430"/>
    <cellStyle name="常规 3 2 2 4" xfId="16431"/>
    <cellStyle name="好 5" xfId="16432"/>
    <cellStyle name="常规 3 9 4 2 2 2" xfId="16433"/>
    <cellStyle name="常规 3 2 2 4 3" xfId="16434"/>
    <cellStyle name="好 5 2" xfId="16435"/>
    <cellStyle name="常规 3 2 2 4 3 2" xfId="16436"/>
    <cellStyle name="好 6" xfId="16437"/>
    <cellStyle name="常规 3 2 2 4 4" xfId="16438"/>
    <cellStyle name="好 6 2" xfId="16439"/>
    <cellStyle name="常规 3 2 2 4 4 2" xfId="16440"/>
    <cellStyle name="好 7" xfId="16441"/>
    <cellStyle name="常规 3 2 2 4 5" xfId="16442"/>
    <cellStyle name="常规 3 2 2 4 5 2" xfId="16443"/>
    <cellStyle name="检查单元格 3 5 2 2" xfId="16444"/>
    <cellStyle name="常规 3 2 2 4 6" xfId="16445"/>
    <cellStyle name="常规 3 2 2 4 6 2" xfId="16446"/>
    <cellStyle name="检查单元格 3 5 2 2 2" xfId="16447"/>
    <cellStyle name="常规 3 2 2 4 7" xfId="16448"/>
    <cellStyle name="检查单元格 3 5 2 3" xfId="16449"/>
    <cellStyle name="输入 3 2 2 4 2 3 2" xfId="16450"/>
    <cellStyle name="常规 3 2 2 5" xfId="16451"/>
    <cellStyle name="输出 3 3 4 5" xfId="16452"/>
    <cellStyle name="常规 3 2 2 5 2 2" xfId="16453"/>
    <cellStyle name="常规 3 2 2 5 3" xfId="16454"/>
    <cellStyle name="常规 3 2 2 5 3 2" xfId="16455"/>
    <cellStyle name="常规 3 2 2 5 4" xfId="16456"/>
    <cellStyle name="常规 3 2 2 8" xfId="16457"/>
    <cellStyle name="常规 3 2 2 8 2" xfId="16458"/>
    <cellStyle name="常规 3 2 2 9" xfId="16459"/>
    <cellStyle name="常规 7 2 4 14 2 2 2" xfId="16460"/>
    <cellStyle name="常规 3 2 2 9 2" xfId="16461"/>
    <cellStyle name="常规 3 2 3" xfId="16462"/>
    <cellStyle name="输出 3 3 5" xfId="16463"/>
    <cellStyle name="常规 3 2 3 2" xfId="16464"/>
    <cellStyle name="输出 3 3 5 2" xfId="16465"/>
    <cellStyle name="常规 3 2 3 2 2" xfId="16466"/>
    <cellStyle name="输出 3 3 5 2 2" xfId="16467"/>
    <cellStyle name="常规 3 2 3 2 2 2" xfId="16468"/>
    <cellStyle name="常规 3 2 3 2 3" xfId="16469"/>
    <cellStyle name="常规 3 2 3 2 3 2" xfId="16470"/>
    <cellStyle name="常规 3 2 3 2 4" xfId="16471"/>
    <cellStyle name="常规 3 2 3 2 4 2" xfId="16472"/>
    <cellStyle name="常规 3 2 3 2 5" xfId="16473"/>
    <cellStyle name="常规 7 19 48 2 2 2" xfId="16474"/>
    <cellStyle name="常规 7 19 53 2 2 2" xfId="16475"/>
    <cellStyle name="常规 3 2 3 2 5 2" xfId="16476"/>
    <cellStyle name="常规 3 2 3 2 6" xfId="16477"/>
    <cellStyle name="常规 3 2 3 4" xfId="16478"/>
    <cellStyle name="输出 3 3 5 4" xfId="16479"/>
    <cellStyle name="常规 3 2 3 4 2" xfId="16480"/>
    <cellStyle name="常规 3 2 3 5" xfId="16481"/>
    <cellStyle name="常规 3 2 3 5 2" xfId="16482"/>
    <cellStyle name="常规 3 2 3 5 2 2" xfId="16483"/>
    <cellStyle name="强调文字颜色 2 2 4" xfId="16484"/>
    <cellStyle name="常规 3 2 3 5 2 3" xfId="16485"/>
    <cellStyle name="强调文字颜色 2 2 5" xfId="16486"/>
    <cellStyle name="常规 8 7 2 2" xfId="16487"/>
    <cellStyle name="常规 3 2 3 5 2 4" xfId="16488"/>
    <cellStyle name="强调文字颜色 2 2 6" xfId="16489"/>
    <cellStyle name="常规 8 7 2 3" xfId="16490"/>
    <cellStyle name="常规 3 2 3 5 2 5" xfId="16491"/>
    <cellStyle name="强调文字颜色 2 2 7" xfId="16492"/>
    <cellStyle name="常规 3 2 3 5 3" xfId="16493"/>
    <cellStyle name="常规 3 2 3 5 3 2" xfId="16494"/>
    <cellStyle name="强调文字颜色 2 3 4" xfId="16495"/>
    <cellStyle name="常规 3 2 3 5 3 3" xfId="16496"/>
    <cellStyle name="强调文字颜色 2 3 5" xfId="16497"/>
    <cellStyle name="常规 3 2 3 5 4" xfId="16498"/>
    <cellStyle name="常规 3 2 3 5 4 2" xfId="16499"/>
    <cellStyle name="常规 3 2 3 5 5" xfId="16500"/>
    <cellStyle name="常规 3 2 3 7 2" xfId="16501"/>
    <cellStyle name="常规 3 2 4" xfId="16502"/>
    <cellStyle name="输出 3 3 6" xfId="16503"/>
    <cellStyle name="常规 3 2 4 2" xfId="16504"/>
    <cellStyle name="输出 3 3 6 2" xfId="16505"/>
    <cellStyle name="常规 3 2 4 2 2" xfId="16506"/>
    <cellStyle name="常规 3 2 4 2 2 2" xfId="16507"/>
    <cellStyle name="常规 3 2 4 2 3" xfId="16508"/>
    <cellStyle name="常规 3 2 4 2 3 2" xfId="16509"/>
    <cellStyle name="常规 3 2 4 2 4" xfId="16510"/>
    <cellStyle name="好 4 2 2 2 2 2" xfId="16511"/>
    <cellStyle name="常规 3 2 4 3 2" xfId="16512"/>
    <cellStyle name="计算 3 5 2 2 2" xfId="16513"/>
    <cellStyle name="常规 3 2 4 4" xfId="16514"/>
    <cellStyle name="计算 3 5 2 3" xfId="16515"/>
    <cellStyle name="常规 3 2 4 4 2" xfId="16516"/>
    <cellStyle name="计算 3 5 2 3 2" xfId="16517"/>
    <cellStyle name="常规 3 2 4 5" xfId="16518"/>
    <cellStyle name="计算 3 5 2 4" xfId="16519"/>
    <cellStyle name="常规 3 2 4 5 2" xfId="16520"/>
    <cellStyle name="常规 3 2 4 7" xfId="16521"/>
    <cellStyle name="常规 3 2 5" xfId="16522"/>
    <cellStyle name="输出 3 3 7" xfId="16523"/>
    <cellStyle name="常规 3 2 5 2" xfId="16524"/>
    <cellStyle name="输出 3 3 7 2" xfId="16525"/>
    <cellStyle name="常规 3 2 5 2 2" xfId="16526"/>
    <cellStyle name="常规 3 2 5 2 2 2" xfId="16527"/>
    <cellStyle name="常规 3 2 5 3 2" xfId="16528"/>
    <cellStyle name="汇总 5" xfId="16529"/>
    <cellStyle name="常规 3 2 5 4" xfId="16530"/>
    <cellStyle name="常规 3 2 5 4 2" xfId="16531"/>
    <cellStyle name="常规 3 2 5 5" xfId="16532"/>
    <cellStyle name="常规 3 2 5 5 2" xfId="16533"/>
    <cellStyle name="常规 3 2 5 6 2" xfId="16534"/>
    <cellStyle name="常规 3 2 6" xfId="16535"/>
    <cellStyle name="输出 3 3 8" xfId="16536"/>
    <cellStyle name="常规 3 2 6 2" xfId="16537"/>
    <cellStyle name="常规 3 2 6 2 2" xfId="16538"/>
    <cellStyle name="常规 3 2 6 3" xfId="16539"/>
    <cellStyle name="计算 3 5 4 2" xfId="16540"/>
    <cellStyle name="常规 3 2 6 3 2" xfId="16541"/>
    <cellStyle name="常规 3 2 6 4" xfId="16542"/>
    <cellStyle name="常规 3 2 7" xfId="16543"/>
    <cellStyle name="常规 4 7 5 2 2" xfId="16544"/>
    <cellStyle name="常规 3 2 7 2" xfId="16545"/>
    <cellStyle name="常规 3 2 8 2" xfId="16546"/>
    <cellStyle name="常规 3 2 9" xfId="16547"/>
    <cellStyle name="常规 3 2 9 2" xfId="16548"/>
    <cellStyle name="常规 3 25" xfId="16549"/>
    <cellStyle name="常规 3 30" xfId="16550"/>
    <cellStyle name="常规 3 25 2" xfId="16551"/>
    <cellStyle name="常规 3 30 2" xfId="16552"/>
    <cellStyle name="常规 7 2 4 25" xfId="16553"/>
    <cellStyle name="常规 7 2 4 30" xfId="16554"/>
    <cellStyle name="常规 3 25 2 2" xfId="16555"/>
    <cellStyle name="常规 3 30 2 2" xfId="16556"/>
    <cellStyle name="常规 7 2 4 25 2" xfId="16557"/>
    <cellStyle name="常规 7 2 4 30 2" xfId="16558"/>
    <cellStyle name="常规 3 25 2 2 2" xfId="16559"/>
    <cellStyle name="常规 3 30 2 2 2" xfId="16560"/>
    <cellStyle name="常规 7 2 4 25 2 2" xfId="16561"/>
    <cellStyle name="常规 7 2 4 30 2 2" xfId="16562"/>
    <cellStyle name="常规 3 25 3 2" xfId="16563"/>
    <cellStyle name="常规 3 30 3 2" xfId="16564"/>
    <cellStyle name="常规 7 2 4 26 2" xfId="16565"/>
    <cellStyle name="常规 7 2 4 31 2" xfId="16566"/>
    <cellStyle name="常规 3 25 4" xfId="16567"/>
    <cellStyle name="常规 3 30 4" xfId="16568"/>
    <cellStyle name="常规 7 2 4 27" xfId="16569"/>
    <cellStyle name="常规 7 2 4 32" xfId="16570"/>
    <cellStyle name="常规 3 26" xfId="16571"/>
    <cellStyle name="常规 3 31" xfId="16572"/>
    <cellStyle name="常规 3 26 2" xfId="16573"/>
    <cellStyle name="常规 3 31 2" xfId="16574"/>
    <cellStyle name="常规 3 26 2 2" xfId="16575"/>
    <cellStyle name="常规 3 31 2 2" xfId="16576"/>
    <cellStyle name="常规 3 26 2 2 2" xfId="16577"/>
    <cellStyle name="常规 3 31 2 2 2" xfId="16578"/>
    <cellStyle name="常规 3 26 2 3" xfId="16579"/>
    <cellStyle name="常规 3 31 2 3" xfId="16580"/>
    <cellStyle name="常规 7 19 3 4 2 2" xfId="16581"/>
    <cellStyle name="常规 9 5 4 2" xfId="16582"/>
    <cellStyle name="常规 3 26 3 2" xfId="16583"/>
    <cellStyle name="常规 3 31 3 2" xfId="16584"/>
    <cellStyle name="常规 3 26 4" xfId="16585"/>
    <cellStyle name="常规 3 31 4" xfId="16586"/>
    <cellStyle name="常规 3 27" xfId="16587"/>
    <cellStyle name="常规 3 32" xfId="16588"/>
    <cellStyle name="常规 3 27 2" xfId="16589"/>
    <cellStyle name="常规 3 32 2" xfId="16590"/>
    <cellStyle name="常规 3 27 2 2" xfId="16591"/>
    <cellStyle name="常规 3 32 2 2" xfId="16592"/>
    <cellStyle name="常规 3 27 2 2 2" xfId="16593"/>
    <cellStyle name="常规 3 32 2 2 2" xfId="16594"/>
    <cellStyle name="注释 2 16 3" xfId="16595"/>
    <cellStyle name="注释 2 21 3" xfId="16596"/>
    <cellStyle name="常规 3 27 2 3" xfId="16597"/>
    <cellStyle name="常规 3 32 2 3" xfId="16598"/>
    <cellStyle name="常规 9 6 4 2" xfId="16599"/>
    <cellStyle name="常规 3 27 3" xfId="16600"/>
    <cellStyle name="常规 3 32 3" xfId="16601"/>
    <cellStyle name="常规 3 27 3 2" xfId="16602"/>
    <cellStyle name="常规 3 32 3 2" xfId="16603"/>
    <cellStyle name="常规 3 27 4" xfId="16604"/>
    <cellStyle name="常规 3 32 4" xfId="16605"/>
    <cellStyle name="常规 9 2 2 3 2 2" xfId="16606"/>
    <cellStyle name="常规 3 28" xfId="16607"/>
    <cellStyle name="常规 3 33" xfId="16608"/>
    <cellStyle name="常规 3 28 2" xfId="16609"/>
    <cellStyle name="常规 3 33 2" xfId="16610"/>
    <cellStyle name="常规 3 28 2 2" xfId="16611"/>
    <cellStyle name="常规 3 33 2 2" xfId="16612"/>
    <cellStyle name="常规 7 20 48" xfId="16613"/>
    <cellStyle name="常规 3 28 2 2 2" xfId="16614"/>
    <cellStyle name="常规 3 33 2 2 2" xfId="16615"/>
    <cellStyle name="常规 3 28 2 3" xfId="16616"/>
    <cellStyle name="常规 3 33 2 3" xfId="16617"/>
    <cellStyle name="常规 3 28 3" xfId="16618"/>
    <cellStyle name="常规 3 33 3" xfId="16619"/>
    <cellStyle name="常规 3 28 3 2" xfId="16620"/>
    <cellStyle name="常规 3 33 3 2" xfId="16621"/>
    <cellStyle name="常规 3 28 4" xfId="16622"/>
    <cellStyle name="常规 3 33 4" xfId="16623"/>
    <cellStyle name="常规 3 29" xfId="16624"/>
    <cellStyle name="常规 3 34" xfId="16625"/>
    <cellStyle name="常规 3 29 2" xfId="16626"/>
    <cellStyle name="常规 3 34 2" xfId="16627"/>
    <cellStyle name="常规 3 29 2 2 2" xfId="16628"/>
    <cellStyle name="常规 3 34 2 2 2" xfId="16629"/>
    <cellStyle name="常规 33 37" xfId="16630"/>
    <cellStyle name="常规 33 42" xfId="16631"/>
    <cellStyle name="常规 6 8 2" xfId="16632"/>
    <cellStyle name="常规 3 29 3" xfId="16633"/>
    <cellStyle name="常规 3 34 3" xfId="16634"/>
    <cellStyle name="常规 3 29 4" xfId="16635"/>
    <cellStyle name="常规 3 34 4" xfId="16636"/>
    <cellStyle name="常规 3 3" xfId="16637"/>
    <cellStyle name="常规 3 3 10" xfId="16638"/>
    <cellStyle name="常规 3 3 2" xfId="16639"/>
    <cellStyle name="输出 3 4 4" xfId="16640"/>
    <cellStyle name="常规 3 3 2 2" xfId="16641"/>
    <cellStyle name="输出 3 4 4 2" xfId="16642"/>
    <cellStyle name="常规 3 3 2 2 2" xfId="16643"/>
    <cellStyle name="常规 9 2 9" xfId="16644"/>
    <cellStyle name="常规 3 3 2 2 2 2" xfId="16645"/>
    <cellStyle name="常规 3 3 2 2 2 2 2" xfId="16646"/>
    <cellStyle name="常规 3 3 2 2 2 3" xfId="16647"/>
    <cellStyle name="常规 3 3 2 2 2 4" xfId="16648"/>
    <cellStyle name="常规 3 3 2 2 3" xfId="16649"/>
    <cellStyle name="常规 3 3 2 2 3 2" xfId="16650"/>
    <cellStyle name="常规 3 3 2 2 5" xfId="16651"/>
    <cellStyle name="常规 3 3 2 2 5 2" xfId="16652"/>
    <cellStyle name="常规 3 3 2 3" xfId="16653"/>
    <cellStyle name="常规 3 3 2 3 2 3" xfId="16654"/>
    <cellStyle name="常规 3 3 2 3 2 4" xfId="16655"/>
    <cellStyle name="常规 7 20 14 2 3 2" xfId="16656"/>
    <cellStyle name="常规 3 3 2 3 4 2" xfId="16657"/>
    <cellStyle name="常规 7 2 12 2 3" xfId="16658"/>
    <cellStyle name="常规 3 3 2 3 5" xfId="16659"/>
    <cellStyle name="常规 3 3 2 4" xfId="16660"/>
    <cellStyle name="常规 3 3 2 4 2 2" xfId="16661"/>
    <cellStyle name="常规 7 2 4 35 3" xfId="16662"/>
    <cellStyle name="常规 7 2 4 40 3" xfId="16663"/>
    <cellStyle name="常规 3 3 2 4 2 2 2" xfId="16664"/>
    <cellStyle name="常规 7 2 4 35 3 2" xfId="16665"/>
    <cellStyle name="常规 7 2 4 40 3 2" xfId="16666"/>
    <cellStyle name="常规 3 3 2 4 2 3" xfId="16667"/>
    <cellStyle name="常规 7 2 4 35 4" xfId="16668"/>
    <cellStyle name="常规 7 2 4 40 4" xfId="16669"/>
    <cellStyle name="常规 7 2 4 35 4 2" xfId="16670"/>
    <cellStyle name="常规 7 2 4 40 4 2" xfId="16671"/>
    <cellStyle name="常规 3 3 2 4 2 3 2" xfId="16672"/>
    <cellStyle name="常规 7 20 28" xfId="16673"/>
    <cellStyle name="常规 7 20 33" xfId="16674"/>
    <cellStyle name="常规 3 3 2 4 2 4" xfId="16675"/>
    <cellStyle name="常规 7 2 4 35 5" xfId="16676"/>
    <cellStyle name="常规 7 2 4 40 5" xfId="16677"/>
    <cellStyle name="常规 3 3 2 4 3" xfId="16678"/>
    <cellStyle name="常规 3 3 2 4 3 2" xfId="16679"/>
    <cellStyle name="常规 7 2 4 36 3" xfId="16680"/>
    <cellStyle name="常规 7 2 4 41 3" xfId="16681"/>
    <cellStyle name="常规 3 3 2 4 4" xfId="16682"/>
    <cellStyle name="常规 3 3 2 4 4 2" xfId="16683"/>
    <cellStyle name="常规 7 2 13 2 3" xfId="16684"/>
    <cellStyle name="常规 7 2 4 37 3" xfId="16685"/>
    <cellStyle name="常规 7 2 4 42 3" xfId="16686"/>
    <cellStyle name="常规 3 3 2 4 5" xfId="16687"/>
    <cellStyle name="常规 3 3 2 5" xfId="16688"/>
    <cellStyle name="常规 3 3 2 5 2 2" xfId="16689"/>
    <cellStyle name="常规 3 3 2 5 3" xfId="16690"/>
    <cellStyle name="常规 3 3 2 5 3 2" xfId="16691"/>
    <cellStyle name="常规 3 3 2 5 4" xfId="16692"/>
    <cellStyle name="常规 3 3 2 7 2" xfId="16693"/>
    <cellStyle name="常规 8 2 2 10 4 2 2" xfId="16694"/>
    <cellStyle name="常规 3 3 2 8" xfId="16695"/>
    <cellStyle name="常规 8 2 2 10 4 3" xfId="16696"/>
    <cellStyle name="常规 3 3 2 8 2" xfId="16697"/>
    <cellStyle name="常规 3 3 3" xfId="16698"/>
    <cellStyle name="输出 3 4 5" xfId="16699"/>
    <cellStyle name="常规 3 3 3 2" xfId="16700"/>
    <cellStyle name="常规 3 3 3 2 2" xfId="16701"/>
    <cellStyle name="常规 3 3 3 2 2 2" xfId="16702"/>
    <cellStyle name="常规 3 3 3 2 3" xfId="16703"/>
    <cellStyle name="常规 3 3 3 2 3 2" xfId="16704"/>
    <cellStyle name="常规 3 3 3 3" xfId="16705"/>
    <cellStyle name="常规 3 3 3 4" xfId="16706"/>
    <cellStyle name="常规 3 3 3 4 2" xfId="16707"/>
    <cellStyle name="常规 3 3 3 5" xfId="16708"/>
    <cellStyle name="常规 3 3 3 5 2" xfId="16709"/>
    <cellStyle name="常规 3 3 4" xfId="16710"/>
    <cellStyle name="常规 3 3 4 2" xfId="16711"/>
    <cellStyle name="常规 3 3 4 2 2" xfId="16712"/>
    <cellStyle name="常规 3 3 4 2 2 2" xfId="16713"/>
    <cellStyle name="常规 3 3 4 2 3" xfId="16714"/>
    <cellStyle name="常规 3 3 4 2 3 2" xfId="16715"/>
    <cellStyle name="常规 9 2 6" xfId="16716"/>
    <cellStyle name="常规 3 3 4 3" xfId="16717"/>
    <cellStyle name="计算 3 6 2 2" xfId="16718"/>
    <cellStyle name="常规 3 3 4 3 2" xfId="16719"/>
    <cellStyle name="常规 8 27 2 4" xfId="16720"/>
    <cellStyle name="常规 8 32 2 4" xfId="16721"/>
    <cellStyle name="计算 3 6 2 2 2" xfId="16722"/>
    <cellStyle name="常规 3 3 4 4" xfId="16723"/>
    <cellStyle name="计算 3 6 2 3" xfId="16724"/>
    <cellStyle name="常规 3 3 4 4 2" xfId="16725"/>
    <cellStyle name="计算 3 6 2 3 2" xfId="16726"/>
    <cellStyle name="常规 3 3 4 5" xfId="16727"/>
    <cellStyle name="计算 3 6 2 4" xfId="16728"/>
    <cellStyle name="常规 3 3 5" xfId="16729"/>
    <cellStyle name="常规 3 3 5 2" xfId="16730"/>
    <cellStyle name="常规 3 3 5 2 2" xfId="16731"/>
    <cellStyle name="常规 8 2 2 2 19 3" xfId="16732"/>
    <cellStyle name="常规 8 2 2 2 24 3" xfId="16733"/>
    <cellStyle name="常规 3 3 5 2 2 2" xfId="16734"/>
    <cellStyle name="常规 3 3 5 3" xfId="16735"/>
    <cellStyle name="计算 3 6 3 2" xfId="16736"/>
    <cellStyle name="常规 3 3 5 3 2" xfId="16737"/>
    <cellStyle name="常规 8 2 2 2 25 3" xfId="16738"/>
    <cellStyle name="常规 8 2 2 2 30 3" xfId="16739"/>
    <cellStyle name="常规 8 28 2 4" xfId="16740"/>
    <cellStyle name="常规 8 33 2 4" xfId="16741"/>
    <cellStyle name="常规 3 3 5 4" xfId="16742"/>
    <cellStyle name="常规 3 3 5 4 2" xfId="16743"/>
    <cellStyle name="常规 8 2 2 2 26 3" xfId="16744"/>
    <cellStyle name="常规 8 2 2 2 31 3" xfId="16745"/>
    <cellStyle name="常规 3 3 5 5" xfId="16746"/>
    <cellStyle name="常规 3 3 6" xfId="16747"/>
    <cellStyle name="强调文字颜色 1 2 4 2 2" xfId="16748"/>
    <cellStyle name="常规 3 3 6 2" xfId="16749"/>
    <cellStyle name="强调文字颜色 1 2 4 2 2 2" xfId="16750"/>
    <cellStyle name="常规 3 3 6 2 2" xfId="16751"/>
    <cellStyle name="常规 3 3 6 3" xfId="16752"/>
    <cellStyle name="计算 3 6 4 2" xfId="16753"/>
    <cellStyle name="常规 3 3 6 3 2" xfId="16754"/>
    <cellStyle name="常规 8 29 2 4" xfId="16755"/>
    <cellStyle name="常规 8 34 2 4" xfId="16756"/>
    <cellStyle name="常规 3 3 6 4" xfId="16757"/>
    <cellStyle name="常规 8 14 2 2" xfId="16758"/>
    <cellStyle name="常规 3 3 7" xfId="16759"/>
    <cellStyle name="强调文字颜色 1 2 4 2 3" xfId="16760"/>
    <cellStyle name="常规 8 14 2 2 2" xfId="16761"/>
    <cellStyle name="常规 3 3 7 2" xfId="16762"/>
    <cellStyle name="强调文字颜色 1 2 4 2 3 2" xfId="16763"/>
    <cellStyle name="常规 8 14 2 3" xfId="16764"/>
    <cellStyle name="常规 3 3 8" xfId="16765"/>
    <cellStyle name="强调文字颜色 1 2 4 2 4" xfId="16766"/>
    <cellStyle name="常规 3 3 8 2" xfId="16767"/>
    <cellStyle name="常规 8 14 2 3 2" xfId="16768"/>
    <cellStyle name="常规 3 3 9" xfId="16769"/>
    <cellStyle name="常规 8 14 2 4" xfId="16770"/>
    <cellStyle name="常规 3 3 9 2" xfId="16771"/>
    <cellStyle name="常规 3 35" xfId="16772"/>
    <cellStyle name="常规 3 40" xfId="16773"/>
    <cellStyle name="常规 7 20 2 16 3 2" xfId="16774"/>
    <cellStyle name="常规 7 20 2 21 3 2" xfId="16775"/>
    <cellStyle name="常规 3 35 2" xfId="16776"/>
    <cellStyle name="常规 3 40 2" xfId="16777"/>
    <cellStyle name="常规 3 35 2 2" xfId="16778"/>
    <cellStyle name="常规 3 40 2 2" xfId="16779"/>
    <cellStyle name="常规 3 35 2 2 2" xfId="16780"/>
    <cellStyle name="常规 3 40 2 2 2" xfId="16781"/>
    <cellStyle name="常规 3 35 2 3" xfId="16782"/>
    <cellStyle name="常规 3 40 2 3" xfId="16783"/>
    <cellStyle name="常规 3 35 3" xfId="16784"/>
    <cellStyle name="常规 3 40 3" xfId="16785"/>
    <cellStyle name="常规 3 35 3 2" xfId="16786"/>
    <cellStyle name="常规 3 40 3 2" xfId="16787"/>
    <cellStyle name="常规 3 35 4" xfId="16788"/>
    <cellStyle name="常规 3 40 4" xfId="16789"/>
    <cellStyle name="常规 3 36" xfId="16790"/>
    <cellStyle name="常规 3 41" xfId="16791"/>
    <cellStyle name="常规 6 2 2 2" xfId="16792"/>
    <cellStyle name="强调文字颜色 5 2 6 4 2" xfId="16793"/>
    <cellStyle name="常规 3 36 2" xfId="16794"/>
    <cellStyle name="常规 3 41 2" xfId="16795"/>
    <cellStyle name="常规 6 2 2 2 2" xfId="16796"/>
    <cellStyle name="常规 3 36 2 2" xfId="16797"/>
    <cellStyle name="常规 3 41 2 2" xfId="16798"/>
    <cellStyle name="常规 6 2 2 2 2 2" xfId="16799"/>
    <cellStyle name="常规 3 36 2 2 2" xfId="16800"/>
    <cellStyle name="常规 3 41 2 2 2" xfId="16801"/>
    <cellStyle name="常规 6 2 2 2 2 2 2" xfId="16802"/>
    <cellStyle name="常规 3 36 3 2" xfId="16803"/>
    <cellStyle name="常规 3 41 3 2" xfId="16804"/>
    <cellStyle name="常规 6 2 2 2 3 2" xfId="16805"/>
    <cellStyle name="常规 3 37" xfId="16806"/>
    <cellStyle name="常规 3 42" xfId="16807"/>
    <cellStyle name="常规 6 2 2 3" xfId="16808"/>
    <cellStyle name="常规 3 37 2" xfId="16809"/>
    <cellStyle name="常规 3 42 2" xfId="16810"/>
    <cellStyle name="常规 6 2 2 3 2" xfId="16811"/>
    <cellStyle name="常规 3 37 2 2" xfId="16812"/>
    <cellStyle name="常规 3 42 2 2" xfId="16813"/>
    <cellStyle name="常规 6 2 2 3 2 2" xfId="16814"/>
    <cellStyle name="适中 3 2 6 3" xfId="16815"/>
    <cellStyle name="常规 3 37 2 2 2" xfId="16816"/>
    <cellStyle name="常规 3 42 2 2 2" xfId="16817"/>
    <cellStyle name="适中 3 2 6 3 2" xfId="16818"/>
    <cellStyle name="常规 3 37 2 3" xfId="16819"/>
    <cellStyle name="常规 3 42 2 3" xfId="16820"/>
    <cellStyle name="适中 3 2 6 4" xfId="16821"/>
    <cellStyle name="常规 3 37 3" xfId="16822"/>
    <cellStyle name="常规 3 42 3" xfId="16823"/>
    <cellStyle name="常规 6 2 2 3 3" xfId="16824"/>
    <cellStyle name="常规 3 37 3 2" xfId="16825"/>
    <cellStyle name="常规 3 42 3 2" xfId="16826"/>
    <cellStyle name="常规 3 37 4" xfId="16827"/>
    <cellStyle name="常规 3 42 4" xfId="16828"/>
    <cellStyle name="常规 3 38" xfId="16829"/>
    <cellStyle name="常规 3 43" xfId="16830"/>
    <cellStyle name="常规 6 2 2 4" xfId="16831"/>
    <cellStyle name="常规 3 38 2" xfId="16832"/>
    <cellStyle name="常规 3 43 2" xfId="16833"/>
    <cellStyle name="常规 6 2 2 4 2" xfId="16834"/>
    <cellStyle name="常规 3 38 2 2" xfId="16835"/>
    <cellStyle name="常规 3 43 2 2" xfId="16836"/>
    <cellStyle name="常规 6 2 2 4 2 2" xfId="16837"/>
    <cellStyle name="注释 3 2 3 4" xfId="16838"/>
    <cellStyle name="常规 3 38 2 2 2" xfId="16839"/>
    <cellStyle name="常规 3 43 2 2 2" xfId="16840"/>
    <cellStyle name="注释 3 2 3 4 2" xfId="16841"/>
    <cellStyle name="常规 3 38 2 3" xfId="16842"/>
    <cellStyle name="常规 3 43 2 3" xfId="16843"/>
    <cellStyle name="注释 3 2 3 5" xfId="16844"/>
    <cellStyle name="常规 3 38 3" xfId="16845"/>
    <cellStyle name="常规 3 43 3" xfId="16846"/>
    <cellStyle name="常规 6 2 2 4 3" xfId="16847"/>
    <cellStyle name="注释 3 2 4 4" xfId="16848"/>
    <cellStyle name="常规 3 38 3 2" xfId="16849"/>
    <cellStyle name="常规 3 43 3 2" xfId="16850"/>
    <cellStyle name="常规 3 38 4" xfId="16851"/>
    <cellStyle name="常规 3 43 4" xfId="16852"/>
    <cellStyle name="常规 3 39" xfId="16853"/>
    <cellStyle name="常规 3 44" xfId="16854"/>
    <cellStyle name="常规 6 2 2 5" xfId="16855"/>
    <cellStyle name="常规 3 39 2" xfId="16856"/>
    <cellStyle name="常规 3 44 2" xfId="16857"/>
    <cellStyle name="常规 6 2 2 5 2" xfId="16858"/>
    <cellStyle name="注释 3 3 3 4" xfId="16859"/>
    <cellStyle name="常规 3 39 2 2" xfId="16860"/>
    <cellStyle name="常规 3 44 2 2" xfId="16861"/>
    <cellStyle name="注释 3 3 3 4 2" xfId="16862"/>
    <cellStyle name="常规 3 39 2 2 2" xfId="16863"/>
    <cellStyle name="常规 3 44 2 2 2" xfId="16864"/>
    <cellStyle name="注释 3 3 3 5" xfId="16865"/>
    <cellStyle name="常规 3 39 2 3" xfId="16866"/>
    <cellStyle name="常规 3 44 2 3" xfId="16867"/>
    <cellStyle name="输出 3 2 2 2 4 2" xfId="16868"/>
    <cellStyle name="常规 3 39 3" xfId="16869"/>
    <cellStyle name="常规 3 44 3" xfId="16870"/>
    <cellStyle name="注释 3 3 4 4" xfId="16871"/>
    <cellStyle name="常规 3 39 3 2" xfId="16872"/>
    <cellStyle name="常规 3 44 3 2" xfId="16873"/>
    <cellStyle name="常规 3 39 4" xfId="16874"/>
    <cellStyle name="常规 3 44 4" xfId="16875"/>
    <cellStyle name="常规 3 4 10" xfId="16876"/>
    <cellStyle name="常规 37 2 5 3" xfId="16877"/>
    <cellStyle name="强调文字颜色 3 3 2 2 5 3" xfId="16878"/>
    <cellStyle name="常规 3 4 2 2" xfId="16879"/>
    <cellStyle name="输出 3 5 4 2" xfId="16880"/>
    <cellStyle name="常规 3 4 2 2 2" xfId="16881"/>
    <cellStyle name="强调文字颜色 3 3 2 2 5 3 2" xfId="16882"/>
    <cellStyle name="常规 3 4 2 2 2 2" xfId="16883"/>
    <cellStyle name="常规 3 4 2 2 2 3" xfId="16884"/>
    <cellStyle name="常规 8 2 2 10 2 3 2" xfId="16885"/>
    <cellStyle name="常规 3 4 2 2 3" xfId="16886"/>
    <cellStyle name="常规 7 2 2 2 14 2 2" xfId="16887"/>
    <cellStyle name="常规 3 4 2 2 3 2" xfId="16888"/>
    <cellStyle name="常规 7 2 2 2 14 2 2 2" xfId="16889"/>
    <cellStyle name="常规 3 4 2 2 3 3" xfId="16890"/>
    <cellStyle name="常规 3 4 2 2 4 2 2" xfId="16891"/>
    <cellStyle name="常规 3 4 2 2 4 3" xfId="16892"/>
    <cellStyle name="常规 3 4 2 2 5" xfId="16893"/>
    <cellStyle name="常规 7 2 2 2 14 2 4" xfId="16894"/>
    <cellStyle name="常规 3 4 2 2 5 2" xfId="16895"/>
    <cellStyle name="注释 3 42 4 2" xfId="16896"/>
    <cellStyle name="注释 3 37 4 2" xfId="16897"/>
    <cellStyle name="常规 3 4 2 2 6" xfId="16898"/>
    <cellStyle name="常规 3 4 2 2 6 2" xfId="16899"/>
    <cellStyle name="常规 3 4 2 2 7" xfId="16900"/>
    <cellStyle name="常规 3 4 2 3" xfId="16901"/>
    <cellStyle name="强调文字颜色 3 3 2 2 5 4" xfId="16902"/>
    <cellStyle name="常规 3 4 2 3 2 3" xfId="16903"/>
    <cellStyle name="常规 3 4 2 3 4 2" xfId="16904"/>
    <cellStyle name="常规 3 4 2 3 5" xfId="16905"/>
    <cellStyle name="常规 3 4 2 4" xfId="16906"/>
    <cellStyle name="常规 3 4 2 4 2 2" xfId="16907"/>
    <cellStyle name="常规 3 4 2 4 3" xfId="16908"/>
    <cellStyle name="常规 7 2 2 2 14 4 2" xfId="16909"/>
    <cellStyle name="常规 3 4 2 5 2 2" xfId="16910"/>
    <cellStyle name="汇总 3 2 2 2 2 3 2" xfId="16911"/>
    <cellStyle name="常规 3 4 2 5 3" xfId="16912"/>
    <cellStyle name="汇总 3 2 2 2 2 4" xfId="16913"/>
    <cellStyle name="常规 3 4 2 6" xfId="16914"/>
    <cellStyle name="常规 3 4 2 6 2" xfId="16915"/>
    <cellStyle name="常规 3 4 2 7" xfId="16916"/>
    <cellStyle name="常规 8 2 2 11 4 2" xfId="16917"/>
    <cellStyle name="常规 3 4 2 7 2" xfId="16918"/>
    <cellStyle name="常规 8 2 2 11 4 2 2" xfId="16919"/>
    <cellStyle name="常规 8 2 2 2 35" xfId="16920"/>
    <cellStyle name="常规 8 2 2 2 40" xfId="16921"/>
    <cellStyle name="常规 7 2 2 2 2 2" xfId="16922"/>
    <cellStyle name="常规 3 4 2 8" xfId="16923"/>
    <cellStyle name="常规 8 2 2 11 4 3" xfId="16924"/>
    <cellStyle name="常规 3 4 3" xfId="16925"/>
    <cellStyle name="输出 3 5 5" xfId="16926"/>
    <cellStyle name="常规 7 20 2 10 4" xfId="16927"/>
    <cellStyle name="常规 3 4 3 2" xfId="16928"/>
    <cellStyle name="链接单元格 2 2 5" xfId="16929"/>
    <cellStyle name="常规 7 20 2 10 4 2" xfId="16930"/>
    <cellStyle name="常规 3 4 3 2 2" xfId="16931"/>
    <cellStyle name="链接单元格 2 2 5 2" xfId="16932"/>
    <cellStyle name="常规 3 4 3 2 2 2" xfId="16933"/>
    <cellStyle name="链接单元格 2 2 5 2 2" xfId="16934"/>
    <cellStyle name="常规 3 4 3 2 2 2 2" xfId="16935"/>
    <cellStyle name="链接单元格 2 2 5 2 2 2" xfId="16936"/>
    <cellStyle name="常规 8 2 2 11 2 3 2" xfId="16937"/>
    <cellStyle name="常规 3 4 3 2 2 3" xfId="16938"/>
    <cellStyle name="链接单元格 2 2 5 2 3" xfId="16939"/>
    <cellStyle name="常规 3 4 3 2 2 3 2" xfId="16940"/>
    <cellStyle name="链接单元格 2 2 5 2 3 2" xfId="16941"/>
    <cellStyle name="常规 3 4 3 2 2 4" xfId="16942"/>
    <cellStyle name="链接单元格 2 2 5 2 4" xfId="16943"/>
    <cellStyle name="常规 7 2 2 2 15 2 2" xfId="16944"/>
    <cellStyle name="常规 7 2 2 2 20 2 2" xfId="16945"/>
    <cellStyle name="常规 3 4 3 2 3" xfId="16946"/>
    <cellStyle name="链接单元格 2 2 5 3" xfId="16947"/>
    <cellStyle name="常规 7 2 2 2 15 2 2 2" xfId="16948"/>
    <cellStyle name="常规 7 2 2 2 20 2 2 2" xfId="16949"/>
    <cellStyle name="常规 3 4 3 2 3 2" xfId="16950"/>
    <cellStyle name="链接单元格 2 2 5 3 2" xfId="16951"/>
    <cellStyle name="常规 7 2 2 2 15 2 4" xfId="16952"/>
    <cellStyle name="常规 7 2 2 2 20 2 4" xfId="16953"/>
    <cellStyle name="常规 8 2 2 28 3" xfId="16954"/>
    <cellStyle name="常规 8 2 2 33 3" xfId="16955"/>
    <cellStyle name="常规 7 19 55 2 2 2" xfId="16956"/>
    <cellStyle name="常规 3 4 3 2 5" xfId="16957"/>
    <cellStyle name="链接单元格 2 2 5 5" xfId="16958"/>
    <cellStyle name="常规 7 20 2 10 5" xfId="16959"/>
    <cellStyle name="常规 3 4 3 3" xfId="16960"/>
    <cellStyle name="链接单元格 2 2 6" xfId="16961"/>
    <cellStyle name="常规 3 4 3 3 3 2" xfId="16962"/>
    <cellStyle name="链接单元格 2 2 6 3 2" xfId="16963"/>
    <cellStyle name="注释 3 7 2 2 2" xfId="16964"/>
    <cellStyle name="常规 3 4 3 4" xfId="16965"/>
    <cellStyle name="链接单元格 2 2 7" xfId="16966"/>
    <cellStyle name="常规 3 4 3 4 2 2" xfId="16967"/>
    <cellStyle name="常规 3 4 3 4 3" xfId="16968"/>
    <cellStyle name="常规 7 2 2 2 15 4 2" xfId="16969"/>
    <cellStyle name="常规 7 2 2 2 20 4 2" xfId="16970"/>
    <cellStyle name="常规 3 4 3 5" xfId="16971"/>
    <cellStyle name="链接单元格 2 2 8" xfId="16972"/>
    <cellStyle name="汇总 3 2 2 3 2 3" xfId="16973"/>
    <cellStyle name="汇总 3 2 2 3 5" xfId="16974"/>
    <cellStyle name="常规 3 4 3 5 2" xfId="16975"/>
    <cellStyle name="链接单元格 2 2 8 2" xfId="16976"/>
    <cellStyle name="常规 7 19 2 36 2 2" xfId="16977"/>
    <cellStyle name="常规 7 19 2 41 2 2" xfId="16978"/>
    <cellStyle name="常规 3 4 3 6" xfId="16979"/>
    <cellStyle name="链接单元格 2 2 9" xfId="16980"/>
    <cellStyle name="常规 7 19 2 36 2 2 2" xfId="16981"/>
    <cellStyle name="常规 7 19 2 41 2 2 2" xfId="16982"/>
    <cellStyle name="常规 3 4 3 6 2" xfId="16983"/>
    <cellStyle name="汇总 3 2 2 4 5" xfId="16984"/>
    <cellStyle name="常规 3 4 3 7" xfId="16985"/>
    <cellStyle name="常规 7 19 2 36 2 3" xfId="16986"/>
    <cellStyle name="常规 7 19 2 41 2 3" xfId="16987"/>
    <cellStyle name="常规 3 4 4" xfId="16988"/>
    <cellStyle name="常规 7 20 2 11 4" xfId="16989"/>
    <cellStyle name="常规 3 4 4 2" xfId="16990"/>
    <cellStyle name="链接单元格 2 3 5" xfId="16991"/>
    <cellStyle name="常规 7 2 2 2 16 2 2" xfId="16992"/>
    <cellStyle name="常规 7 2 2 2 21 2 2" xfId="16993"/>
    <cellStyle name="常规 3 4 4 2 3" xfId="16994"/>
    <cellStyle name="链接单元格 2 3 5 3" xfId="16995"/>
    <cellStyle name="常规 7 2 2 2 16 2 2 2" xfId="16996"/>
    <cellStyle name="常规 7 2 2 2 21 2 2 2" xfId="16997"/>
    <cellStyle name="常规 3 4 4 2 3 2" xfId="16998"/>
    <cellStyle name="链接单元格 2 3 5 3 2" xfId="16999"/>
    <cellStyle name="常规 3 4 4 2 4 2" xfId="17000"/>
    <cellStyle name="常规 7 2 2 2 16 2 3 2" xfId="17001"/>
    <cellStyle name="常规 7 2 2 2 21 2 3 2" xfId="17002"/>
    <cellStyle name="常规 3 4 4 2 5" xfId="17003"/>
    <cellStyle name="常规 7 2 2 2 16 2 4" xfId="17004"/>
    <cellStyle name="常规 7 2 2 2 21 2 4" xfId="17005"/>
    <cellStyle name="计算 3 7 2 2" xfId="17006"/>
    <cellStyle name="常规 7 20 2 11 5" xfId="17007"/>
    <cellStyle name="常规 3 4 4 3" xfId="17008"/>
    <cellStyle name="链接单元格 2 3 6" xfId="17009"/>
    <cellStyle name="注释 3 7 2 3 2" xfId="17010"/>
    <cellStyle name="常规 3 4 4 4" xfId="17011"/>
    <cellStyle name="链接单元格 2 3 7" xfId="17012"/>
    <cellStyle name="常规 3 4 4 5" xfId="17013"/>
    <cellStyle name="链接单元格 2 3 8" xfId="17014"/>
    <cellStyle name="常规 3 4 4 5 2" xfId="17015"/>
    <cellStyle name="汇总 3 2 2 4 2 3" xfId="17016"/>
    <cellStyle name="常规 3 4 4 6" xfId="17017"/>
    <cellStyle name="常规 7 19 2 36 3 2" xfId="17018"/>
    <cellStyle name="常规 7 19 2 41 3 2" xfId="17019"/>
    <cellStyle name="常规 3 4 5" xfId="17020"/>
    <cellStyle name="常规 3 4 5 4" xfId="17021"/>
    <cellStyle name="常规 3 4 5 5" xfId="17022"/>
    <cellStyle name="常规 7 2 11 2 2 2" xfId="17023"/>
    <cellStyle name="常规 3 4 6" xfId="17024"/>
    <cellStyle name="强调文字颜色 1 2 4 3 2" xfId="17025"/>
    <cellStyle name="常规 3 4 6 2 2" xfId="17026"/>
    <cellStyle name="常规 7 20 2 13 4 2" xfId="17027"/>
    <cellStyle name="好 2 2 2 4 2 4" xfId="17028"/>
    <cellStyle name="常规 3 4 6 3" xfId="17029"/>
    <cellStyle name="常规 7 20 2 13 5" xfId="17030"/>
    <cellStyle name="常规 3 4 6 4" xfId="17031"/>
    <cellStyle name="常规 3 4 7" xfId="17032"/>
    <cellStyle name="常规 8 14 3 2" xfId="17033"/>
    <cellStyle name="常规 3 4 8" xfId="17034"/>
    <cellStyle name="常规 3 4 8 2" xfId="17035"/>
    <cellStyle name="常规 7 20 2 15 4" xfId="17036"/>
    <cellStyle name="常规 7 20 2 20 4" xfId="17037"/>
    <cellStyle name="常规 3 45" xfId="17038"/>
    <cellStyle name="常规 3 50" xfId="17039"/>
    <cellStyle name="常规 6 2 2 6" xfId="17040"/>
    <cellStyle name="常规 3 45 2" xfId="17041"/>
    <cellStyle name="常规 3 50 2" xfId="17042"/>
    <cellStyle name="注释 3 4 3 4" xfId="17043"/>
    <cellStyle name="常规 3 45 2 2" xfId="17044"/>
    <cellStyle name="常规 3 50 2 2" xfId="17045"/>
    <cellStyle name="注释 3 4 3 5" xfId="17046"/>
    <cellStyle name="常规 3 45 2 3" xfId="17047"/>
    <cellStyle name="常规 3 50 2 3" xfId="17048"/>
    <cellStyle name="输出 3 2 2 3 4 2" xfId="17049"/>
    <cellStyle name="常规 3 45 3" xfId="17050"/>
    <cellStyle name="常规 3 50 3" xfId="17051"/>
    <cellStyle name="注释 3 4 4 4" xfId="17052"/>
    <cellStyle name="常规 3 45 3 2" xfId="17053"/>
    <cellStyle name="常规 3 50 3 2" xfId="17054"/>
    <cellStyle name="常规 3 45 4" xfId="17055"/>
    <cellStyle name="常规 3 50 4" xfId="17056"/>
    <cellStyle name="常规 3 46" xfId="17057"/>
    <cellStyle name="常规 3 51" xfId="17058"/>
    <cellStyle name="常规 3 46 2 2" xfId="17059"/>
    <cellStyle name="常规 3 51 2 2" xfId="17060"/>
    <cellStyle name="常规 3 46 2 2 2" xfId="17061"/>
    <cellStyle name="常规 3 51 2 2 2" xfId="17062"/>
    <cellStyle name="常规 3 46 2 3" xfId="17063"/>
    <cellStyle name="常规 3 51 2 3" xfId="17064"/>
    <cellStyle name="输出 3 2 2 4 4 2" xfId="17065"/>
    <cellStyle name="常规 3 46 3" xfId="17066"/>
    <cellStyle name="常规 3 51 3" xfId="17067"/>
    <cellStyle name="常规 3 46 3 2" xfId="17068"/>
    <cellStyle name="常规 3 51 3 2" xfId="17069"/>
    <cellStyle name="常规 3 46 4" xfId="17070"/>
    <cellStyle name="常规 3 51 4" xfId="17071"/>
    <cellStyle name="常规 3 47" xfId="17072"/>
    <cellStyle name="常规 3 52" xfId="17073"/>
    <cellStyle name="常规 3 47 2" xfId="17074"/>
    <cellStyle name="常规 3 52 2" xfId="17075"/>
    <cellStyle name="常规 7 2 2 26 2 3" xfId="17076"/>
    <cellStyle name="常规 7 2 2 31 2 3" xfId="17077"/>
    <cellStyle name="常规 3 47 2 2" xfId="17078"/>
    <cellStyle name="常规 3 52 2 2" xfId="17079"/>
    <cellStyle name="常规 7 2 2 26 2 3 2" xfId="17080"/>
    <cellStyle name="常规 7 2 2 31 2 3 2" xfId="17081"/>
    <cellStyle name="常规 3 47 2 2 2" xfId="17082"/>
    <cellStyle name="常规 3 52 2 2 2" xfId="17083"/>
    <cellStyle name="常规 3 47 2 3" xfId="17084"/>
    <cellStyle name="常规 3 52 2 3" xfId="17085"/>
    <cellStyle name="注释 3 3 3 2 2 2" xfId="17086"/>
    <cellStyle name="常规 3 47 3" xfId="17087"/>
    <cellStyle name="常规 3 52 3" xfId="17088"/>
    <cellStyle name="常规 7 2 2 26 2 4" xfId="17089"/>
    <cellStyle name="常规 7 2 2 31 2 4" xfId="17090"/>
    <cellStyle name="常规 3 47 3 2" xfId="17091"/>
    <cellStyle name="常规 3 52 3 2" xfId="17092"/>
    <cellStyle name="常规 3 47 4" xfId="17093"/>
    <cellStyle name="常规 3 52 4" xfId="17094"/>
    <cellStyle name="常规 3 48" xfId="17095"/>
    <cellStyle name="常规 3 53" xfId="17096"/>
    <cellStyle name="常规 7 2 4 17 2 2 2" xfId="17097"/>
    <cellStyle name="常规 7 2 4 22 2 2 2" xfId="17098"/>
    <cellStyle name="常规 3 48 2" xfId="17099"/>
    <cellStyle name="常规 3 53 2" xfId="17100"/>
    <cellStyle name="常规 3 48 2 2" xfId="17101"/>
    <cellStyle name="常规 3 53 2 2" xfId="17102"/>
    <cellStyle name="常规 3 48 2 2 2" xfId="17103"/>
    <cellStyle name="常规 3 53 2 2 2" xfId="17104"/>
    <cellStyle name="常规 3 48 2 3" xfId="17105"/>
    <cellStyle name="常规 3 53 2 3" xfId="17106"/>
    <cellStyle name="注释 3 3 3 2 3 2" xfId="17107"/>
    <cellStyle name="常规 3 48 3" xfId="17108"/>
    <cellStyle name="常规 3 53 3" xfId="17109"/>
    <cellStyle name="常规 3 48 3 2" xfId="17110"/>
    <cellStyle name="常规 3 53 3 2" xfId="17111"/>
    <cellStyle name="常规 3 48 4" xfId="17112"/>
    <cellStyle name="常规 3 53 4" xfId="17113"/>
    <cellStyle name="常规 3 49" xfId="17114"/>
    <cellStyle name="常规 3 54" xfId="17115"/>
    <cellStyle name="常规 7 2 4 2 10 2 2" xfId="17116"/>
    <cellStyle name="常规 3 49 2" xfId="17117"/>
    <cellStyle name="常规 3 54 2" xfId="17118"/>
    <cellStyle name="常规 7 2 4 2 10 2 2 2" xfId="17119"/>
    <cellStyle name="常规 3 49 2 2" xfId="17120"/>
    <cellStyle name="常规 3 54 2 2" xfId="17121"/>
    <cellStyle name="常规 3 49 2 2 2" xfId="17122"/>
    <cellStyle name="常规 3 54 2 2 2" xfId="17123"/>
    <cellStyle name="常规 3 49 2 3" xfId="17124"/>
    <cellStyle name="常规 3 54 2 3" xfId="17125"/>
    <cellStyle name="常规 3 49 3" xfId="17126"/>
    <cellStyle name="常规 3 54 3" xfId="17127"/>
    <cellStyle name="常规 3 49 3 2" xfId="17128"/>
    <cellStyle name="常规 3 54 3 2" xfId="17129"/>
    <cellStyle name="常规 3 49 4" xfId="17130"/>
    <cellStyle name="常规 3 54 4" xfId="17131"/>
    <cellStyle name="常规 3 5 10" xfId="17132"/>
    <cellStyle name="常规 7 2 10 3" xfId="17133"/>
    <cellStyle name="常规 3 5 2 2" xfId="17134"/>
    <cellStyle name="输出 3 6 4 2" xfId="17135"/>
    <cellStyle name="常规 3 5 2 2 2" xfId="17136"/>
    <cellStyle name="常规 3 5 2 2 2 2" xfId="17137"/>
    <cellStyle name="常规 3 5 2 2 3" xfId="17138"/>
    <cellStyle name="常规 3 5 2 2 3 2" xfId="17139"/>
    <cellStyle name="常规 3 5 2 2 4" xfId="17140"/>
    <cellStyle name="常规 3 5 2 2 4 2" xfId="17141"/>
    <cellStyle name="常规 3 5 2 2 5" xfId="17142"/>
    <cellStyle name="常规 3 5 2 3" xfId="17143"/>
    <cellStyle name="常规 3 5 2 4" xfId="17144"/>
    <cellStyle name="常规 3 5 2 5" xfId="17145"/>
    <cellStyle name="常规 3 5 2 6" xfId="17146"/>
    <cellStyle name="常规 3 5 3" xfId="17147"/>
    <cellStyle name="输出 3 6 5" xfId="17148"/>
    <cellStyle name="常规 3 5 3 2" xfId="17149"/>
    <cellStyle name="链接单元格 3 2 5" xfId="17150"/>
    <cellStyle name="常规 3 5 3 2 2" xfId="17151"/>
    <cellStyle name="链接单元格 3 2 5 2" xfId="17152"/>
    <cellStyle name="常规 3 5 3 2 2 2" xfId="17153"/>
    <cellStyle name="链接单元格 3 2 5 2 2" xfId="17154"/>
    <cellStyle name="常规 3 5 3 2 3" xfId="17155"/>
    <cellStyle name="链接单元格 3 2 5 3" xfId="17156"/>
    <cellStyle name="常规 3 5 3 3" xfId="17157"/>
    <cellStyle name="链接单元格 3 2 6" xfId="17158"/>
    <cellStyle name="常规 3 5 3 4" xfId="17159"/>
    <cellStyle name="链接单元格 3 2 7" xfId="17160"/>
    <cellStyle name="常规 3 5 3 4 2" xfId="17161"/>
    <cellStyle name="链接单元格 3 2 7 2" xfId="17162"/>
    <cellStyle name="常规 3 5 3 5" xfId="17163"/>
    <cellStyle name="链接单元格 3 2 8" xfId="17164"/>
    <cellStyle name="常规 3 5 3 5 2" xfId="17165"/>
    <cellStyle name="链接单元格 3 2 8 2" xfId="17166"/>
    <cellStyle name="常规 7 19 2 37 2 2" xfId="17167"/>
    <cellStyle name="常规 7 19 2 42 2 2" xfId="17168"/>
    <cellStyle name="常规 3 5 3 6" xfId="17169"/>
    <cellStyle name="链接单元格 3 2 9" xfId="17170"/>
    <cellStyle name="常规 3 5 4" xfId="17171"/>
    <cellStyle name="常规 3 5 4 2" xfId="17172"/>
    <cellStyle name="链接单元格 3 3 5" xfId="17173"/>
    <cellStyle name="常规 3 5 4 2 2" xfId="17174"/>
    <cellStyle name="链接单元格 3 3 5 2" xfId="17175"/>
    <cellStyle name="常规 3 5 4 2 2 2" xfId="17176"/>
    <cellStyle name="链接单元格 3 3 5 2 2" xfId="17177"/>
    <cellStyle name="常规 3 5 4 2 3" xfId="17178"/>
    <cellStyle name="链接单元格 3 3 5 3" xfId="17179"/>
    <cellStyle name="常规 3 5 4 3" xfId="17180"/>
    <cellStyle name="链接单元格 3 3 6" xfId="17181"/>
    <cellStyle name="常规 3 5 4 3 2" xfId="17182"/>
    <cellStyle name="链接单元格 3 3 6 2" xfId="17183"/>
    <cellStyle name="常规 3 5 4 4" xfId="17184"/>
    <cellStyle name="链接单元格 3 3 7" xfId="17185"/>
    <cellStyle name="常规 3 5 4 4 2" xfId="17186"/>
    <cellStyle name="链接单元格 3 3 7 2" xfId="17187"/>
    <cellStyle name="常规 3 5 4 5" xfId="17188"/>
    <cellStyle name="链接单元格 3 3 8" xfId="17189"/>
    <cellStyle name="常规 3 5 4 5 2" xfId="17190"/>
    <cellStyle name="常规 3 5 4 6" xfId="17191"/>
    <cellStyle name="常规 7 19 2 37 3 2" xfId="17192"/>
    <cellStyle name="常规 7 19 2 42 3 2" xfId="17193"/>
    <cellStyle name="常规 3 5 5" xfId="17194"/>
    <cellStyle name="常规 3 5 5 2 2" xfId="17195"/>
    <cellStyle name="常规 3 5 5 3" xfId="17196"/>
    <cellStyle name="常规 7 20 2 9 2 2 2" xfId="17197"/>
    <cellStyle name="常规 3 5 6" xfId="17198"/>
    <cellStyle name="强调文字颜色 1 2 4 4 2" xfId="17199"/>
    <cellStyle name="常规 3 5 6 2" xfId="17200"/>
    <cellStyle name="链接单元格 3 5 5" xfId="17201"/>
    <cellStyle name="常规 3 5 7" xfId="17202"/>
    <cellStyle name="常规 8 14 4 2" xfId="17203"/>
    <cellStyle name="常规 3 5 8" xfId="17204"/>
    <cellStyle name="常规 8 14 4 3" xfId="17205"/>
    <cellStyle name="常规 3 5 8 2" xfId="17206"/>
    <cellStyle name="常规 3 55 2" xfId="17207"/>
    <cellStyle name="常规 3 60 2" xfId="17208"/>
    <cellStyle name="常规 7 2 4 2 10 2 3 2" xfId="17209"/>
    <cellStyle name="常规 3 55 3" xfId="17210"/>
    <cellStyle name="常规 3 60 3" xfId="17211"/>
    <cellStyle name="常规 3 55 4" xfId="17212"/>
    <cellStyle name="常规 3 60 4" xfId="17213"/>
    <cellStyle name="常规 7 2 4 2 10 2 4" xfId="17214"/>
    <cellStyle name="常规 3 56" xfId="17215"/>
    <cellStyle name="常规 3 61" xfId="17216"/>
    <cellStyle name="计算 3 3 2 4 2" xfId="17217"/>
    <cellStyle name="常规 3 56 2" xfId="17218"/>
    <cellStyle name="常规 3 61 2" xfId="17219"/>
    <cellStyle name="常规 3 8 2 3" xfId="17220"/>
    <cellStyle name="常规 3 56 3" xfId="17221"/>
    <cellStyle name="常规 3 61 3" xfId="17222"/>
    <cellStyle name="常规 3 56 4" xfId="17223"/>
    <cellStyle name="常规 3 61 4" xfId="17224"/>
    <cellStyle name="常规 3 57" xfId="17225"/>
    <cellStyle name="常规 3 62" xfId="17226"/>
    <cellStyle name="常规 3 57 2" xfId="17227"/>
    <cellStyle name="常规 3 62 2" xfId="17228"/>
    <cellStyle name="常规 3 57 2 2 2" xfId="17229"/>
    <cellStyle name="常规 3 62 2 2 2" xfId="17230"/>
    <cellStyle name="常规 33 4 2 3 2" xfId="17231"/>
    <cellStyle name="常规 3 57 2 3" xfId="17232"/>
    <cellStyle name="常规 3 62 2 3" xfId="17233"/>
    <cellStyle name="常规 33 4 2 4" xfId="17234"/>
    <cellStyle name="常规 3 57 3" xfId="17235"/>
    <cellStyle name="常规 3 62 3" xfId="17236"/>
    <cellStyle name="常规 3 57 3 2" xfId="17237"/>
    <cellStyle name="常规 3 62 3 2" xfId="17238"/>
    <cellStyle name="常规 3 57 4" xfId="17239"/>
    <cellStyle name="常规 3 62 4" xfId="17240"/>
    <cellStyle name="常规 3 58" xfId="17241"/>
    <cellStyle name="常规 3 63" xfId="17242"/>
    <cellStyle name="常规 3 58 2" xfId="17243"/>
    <cellStyle name="常规 3 63 2" xfId="17244"/>
    <cellStyle name="常规 3 58 2 2" xfId="17245"/>
    <cellStyle name="常规 3 63 2 2" xfId="17246"/>
    <cellStyle name="常规 3 58 2 3" xfId="17247"/>
    <cellStyle name="常规 3 63 2 3" xfId="17248"/>
    <cellStyle name="常规 3 58 3" xfId="17249"/>
    <cellStyle name="常规 3 63 3" xfId="17250"/>
    <cellStyle name="常规 3 58 3 2" xfId="17251"/>
    <cellStyle name="常规 3 63 3 2" xfId="17252"/>
    <cellStyle name="常规 3 58 4" xfId="17253"/>
    <cellStyle name="常规 3 63 4" xfId="17254"/>
    <cellStyle name="常规 3 59" xfId="17255"/>
    <cellStyle name="常规 3 64" xfId="17256"/>
    <cellStyle name="常规 3 59 2" xfId="17257"/>
    <cellStyle name="常规 3 64 2" xfId="17258"/>
    <cellStyle name="强调文字颜色 1 3 2 2 4 2 4" xfId="17259"/>
    <cellStyle name="常规 3 59 2 2" xfId="17260"/>
    <cellStyle name="常规 3 64 2 2" xfId="17261"/>
    <cellStyle name="常规 3 59 2 2 2" xfId="17262"/>
    <cellStyle name="常规 3 64 2 2 2" xfId="17263"/>
    <cellStyle name="常规 3 59 2 3" xfId="17264"/>
    <cellStyle name="常规 3 64 2 3" xfId="17265"/>
    <cellStyle name="常规 3 59 3" xfId="17266"/>
    <cellStyle name="常规 3 64 3" xfId="17267"/>
    <cellStyle name="常规 3 59 3 2" xfId="17268"/>
    <cellStyle name="常规 3 64 3 2" xfId="17269"/>
    <cellStyle name="常规 3 59 4" xfId="17270"/>
    <cellStyle name="常规 3 64 4" xfId="17271"/>
    <cellStyle name="常规 3 6 2" xfId="17272"/>
    <cellStyle name="输出 3 7 4" xfId="17273"/>
    <cellStyle name="常规 3 6 2 2" xfId="17274"/>
    <cellStyle name="常规 3 6 2 2 2" xfId="17275"/>
    <cellStyle name="常规 3 6 2 2 2 2" xfId="17276"/>
    <cellStyle name="常规 3 6 2 2 3" xfId="17277"/>
    <cellStyle name="常规 3 6 2 2 3 2" xfId="17278"/>
    <cellStyle name="强调文字颜色 3 2 3 4 2 3" xfId="17279"/>
    <cellStyle name="常规 3 6 2 2 4" xfId="17280"/>
    <cellStyle name="常规 3 6 2 3" xfId="17281"/>
    <cellStyle name="计算 3 3 2 2 2 2" xfId="17282"/>
    <cellStyle name="常规 3 6 2 4" xfId="17283"/>
    <cellStyle name="常规 3 6 2 5" xfId="17284"/>
    <cellStyle name="常规 3 6 3" xfId="17285"/>
    <cellStyle name="常规 3 6 3 2" xfId="17286"/>
    <cellStyle name="常规 3 6 3 2 2" xfId="17287"/>
    <cellStyle name="常规 3 6 3 3" xfId="17288"/>
    <cellStyle name="计算 3 3 2 2 3 2" xfId="17289"/>
    <cellStyle name="常规 3 6 3 4" xfId="17290"/>
    <cellStyle name="常规 3 6 4" xfId="17291"/>
    <cellStyle name="常规 3 6 4 2" xfId="17292"/>
    <cellStyle name="常规 3 6 4 2 2" xfId="17293"/>
    <cellStyle name="常规 3 6 4 3" xfId="17294"/>
    <cellStyle name="常规 3 6 5" xfId="17295"/>
    <cellStyle name="常规 3 6 5 2" xfId="17296"/>
    <cellStyle name="强调文字颜色 1 3 2 2 2 2 3" xfId="17297"/>
    <cellStyle name="常规 3 6 6" xfId="17298"/>
    <cellStyle name="常规 7 20 2 9 2 3 2" xfId="17299"/>
    <cellStyle name="常规 3 6 6 2" xfId="17300"/>
    <cellStyle name="常规 3 6 7" xfId="17301"/>
    <cellStyle name="常规 3 6 8" xfId="17302"/>
    <cellStyle name="常规 3 65" xfId="17303"/>
    <cellStyle name="常规 3 70" xfId="17304"/>
    <cellStyle name="常规 3 65 2" xfId="17305"/>
    <cellStyle name="常规 3 70 2" xfId="17306"/>
    <cellStyle name="常规 3 65 2 2" xfId="17307"/>
    <cellStyle name="常规 3 70 2 2" xfId="17308"/>
    <cellStyle name="常规 7 20 26 5" xfId="17309"/>
    <cellStyle name="常规 7 20 31 5" xfId="17310"/>
    <cellStyle name="常规 3 65 2 2 2" xfId="17311"/>
    <cellStyle name="常规 3 70 2 2 2" xfId="17312"/>
    <cellStyle name="常规 3 65 2 3" xfId="17313"/>
    <cellStyle name="常规 3 70 2 3" xfId="17314"/>
    <cellStyle name="常规 3 65 3" xfId="17315"/>
    <cellStyle name="常规 3 70 3" xfId="17316"/>
    <cellStyle name="常规 3 65 3 2" xfId="17317"/>
    <cellStyle name="常规 3 70 3 2" xfId="17318"/>
    <cellStyle name="常规 7 20 27 5" xfId="17319"/>
    <cellStyle name="常规 7 20 32 5" xfId="17320"/>
    <cellStyle name="常规 3 66" xfId="17321"/>
    <cellStyle name="常规 3 71" xfId="17322"/>
    <cellStyle name="常规 3 66 2" xfId="17323"/>
    <cellStyle name="常规 3 71 2" xfId="17324"/>
    <cellStyle name="常规 3 66 2 2" xfId="17325"/>
    <cellStyle name="常规 3 71 2 2" xfId="17326"/>
    <cellStyle name="常规 8 2 2 2 14" xfId="17327"/>
    <cellStyle name="常规 3 66 2 2 2" xfId="17328"/>
    <cellStyle name="常规 3 71 2 2 2" xfId="17329"/>
    <cellStyle name="常规 8 2 2 2 14 2" xfId="17330"/>
    <cellStyle name="常规 3 66 2 3" xfId="17331"/>
    <cellStyle name="常规 3 71 2 3" xfId="17332"/>
    <cellStyle name="常规 8 2 2 2 15" xfId="17333"/>
    <cellStyle name="常规 8 2 2 2 20" xfId="17334"/>
    <cellStyle name="常规 3 66 3" xfId="17335"/>
    <cellStyle name="常规 3 71 3" xfId="17336"/>
    <cellStyle name="常规 3 66 3 2" xfId="17337"/>
    <cellStyle name="常规 3 71 3 2" xfId="17338"/>
    <cellStyle name="常规 3 66 4" xfId="17339"/>
    <cellStyle name="常规 3 71 4" xfId="17340"/>
    <cellStyle name="常规 3 67" xfId="17341"/>
    <cellStyle name="常规 3 72" xfId="17342"/>
    <cellStyle name="常规 3 67 2" xfId="17343"/>
    <cellStyle name="常规 3 72 2" xfId="17344"/>
    <cellStyle name="常规 3 67 2 2" xfId="17345"/>
    <cellStyle name="常规 3 72 2 2" xfId="17346"/>
    <cellStyle name="常规 3 67 2 2 2" xfId="17347"/>
    <cellStyle name="常规 3 72 2 2 2" xfId="17348"/>
    <cellStyle name="常规 3 67 2 3" xfId="17349"/>
    <cellStyle name="常规 3 72 2 3" xfId="17350"/>
    <cellStyle name="常规 3 67 3" xfId="17351"/>
    <cellStyle name="常规 3 72 3" xfId="17352"/>
    <cellStyle name="常规 3 67 3 2" xfId="17353"/>
    <cellStyle name="常规 3 72 3 2" xfId="17354"/>
    <cellStyle name="常规 3 67 4" xfId="17355"/>
    <cellStyle name="常规 3 72 4" xfId="17356"/>
    <cellStyle name="常规 3 68" xfId="17357"/>
    <cellStyle name="常规 3 73" xfId="17358"/>
    <cellStyle name="常规 3 68 2" xfId="17359"/>
    <cellStyle name="常规 3 73 2" xfId="17360"/>
    <cellStyle name="常规 3 68 2 2" xfId="17361"/>
    <cellStyle name="常规 3 73 2 2" xfId="17362"/>
    <cellStyle name="常规 3 68 2 2 2" xfId="17363"/>
    <cellStyle name="常规 3 73 2 2 2" xfId="17364"/>
    <cellStyle name="常规 3 68 2 3" xfId="17365"/>
    <cellStyle name="常规 3 73 2 3" xfId="17366"/>
    <cellStyle name="常规 3 68 3" xfId="17367"/>
    <cellStyle name="常规 3 73 3" xfId="17368"/>
    <cellStyle name="常规 3 68 3 2" xfId="17369"/>
    <cellStyle name="常规 3 73 3 2" xfId="17370"/>
    <cellStyle name="常规 3 68 4" xfId="17371"/>
    <cellStyle name="常规 3 73 4" xfId="17372"/>
    <cellStyle name="常规 3 69" xfId="17373"/>
    <cellStyle name="常规 3 74" xfId="17374"/>
    <cellStyle name="常规 35 11 2 2" xfId="17375"/>
    <cellStyle name="常规 3 69 2" xfId="17376"/>
    <cellStyle name="常规 3 74 2" xfId="17377"/>
    <cellStyle name="常规 3 69 2 2" xfId="17378"/>
    <cellStyle name="常规 3 74 2 2" xfId="17379"/>
    <cellStyle name="常规 3 69 2 2 2" xfId="17380"/>
    <cellStyle name="常规 3 74 2 2 2" xfId="17381"/>
    <cellStyle name="输入 2 3 4 3" xfId="17382"/>
    <cellStyle name="常规 3 69 2 3" xfId="17383"/>
    <cellStyle name="常规 3 74 2 3" xfId="17384"/>
    <cellStyle name="常规 7 19 4 2 2 2" xfId="17385"/>
    <cellStyle name="常规 3 69 3" xfId="17386"/>
    <cellStyle name="常规 3 74 3" xfId="17387"/>
    <cellStyle name="常规 3 69 3 2" xfId="17388"/>
    <cellStyle name="常规 3 74 3 2" xfId="17389"/>
    <cellStyle name="常规 3 69 4" xfId="17390"/>
    <cellStyle name="常规 3 74 4" xfId="17391"/>
    <cellStyle name="常规 3 7" xfId="17392"/>
    <cellStyle name="常规 3 7 2" xfId="17393"/>
    <cellStyle name="常规 3 7 2 2" xfId="17394"/>
    <cellStyle name="常规 3 7 2 2 2" xfId="17395"/>
    <cellStyle name="链接单元格 5" xfId="17396"/>
    <cellStyle name="常规 3 7 3" xfId="17397"/>
    <cellStyle name="常规 3 7 3 2" xfId="17398"/>
    <cellStyle name="常规 3 7 4" xfId="17399"/>
    <cellStyle name="常规 3 7 4 2" xfId="17400"/>
    <cellStyle name="常规 3 7 5" xfId="17401"/>
    <cellStyle name="常规 3 7 5 2" xfId="17402"/>
    <cellStyle name="强调文字颜色 1 3 2 2 3 2 3" xfId="17403"/>
    <cellStyle name="常规 3 7 6" xfId="17404"/>
    <cellStyle name="常规 3 75" xfId="17405"/>
    <cellStyle name="常规 3 80" xfId="17406"/>
    <cellStyle name="常规 3 75 2" xfId="17407"/>
    <cellStyle name="常规 3 80 2" xfId="17408"/>
    <cellStyle name="常规 3 75 2 2" xfId="17409"/>
    <cellStyle name="常规 3 75 2 2 2" xfId="17410"/>
    <cellStyle name="输入 3 3 4 3" xfId="17411"/>
    <cellStyle name="常规 3 75 2 3" xfId="17412"/>
    <cellStyle name="常规 3 75 3 2" xfId="17413"/>
    <cellStyle name="常规 3 75 4" xfId="17414"/>
    <cellStyle name="常规 3 76 2" xfId="17415"/>
    <cellStyle name="常规 3 81 2" xfId="17416"/>
    <cellStyle name="常规 3 76 2 2" xfId="17417"/>
    <cellStyle name="常规 3 76 2 2 2" xfId="17418"/>
    <cellStyle name="常规 3 76 2 3" xfId="17419"/>
    <cellStyle name="常规 7 19 4 4 2 2" xfId="17420"/>
    <cellStyle name="常规 3 76 3" xfId="17421"/>
    <cellStyle name="常规 3 76 3 2" xfId="17422"/>
    <cellStyle name="汇总 2 2 2 2 3" xfId="17423"/>
    <cellStyle name="常规 3 76 4" xfId="17424"/>
    <cellStyle name="常规 3 77 2" xfId="17425"/>
    <cellStyle name="常规 3 82 2" xfId="17426"/>
    <cellStyle name="常规 3 77 2 2" xfId="17427"/>
    <cellStyle name="注释 6 3" xfId="17428"/>
    <cellStyle name="常规 3 77 2 2 2" xfId="17429"/>
    <cellStyle name="常规 3 77 3" xfId="17430"/>
    <cellStyle name="常规 3 77 3 2" xfId="17431"/>
    <cellStyle name="汇总 2 2 3 2 3" xfId="17432"/>
    <cellStyle name="常规 3 77 4" xfId="17433"/>
    <cellStyle name="常规 9 2 2 4 2 2" xfId="17434"/>
    <cellStyle name="常规 3 78" xfId="17435"/>
    <cellStyle name="常规 3 83" xfId="17436"/>
    <cellStyle name="常规 3 78 2" xfId="17437"/>
    <cellStyle name="常规 3 78 2 2" xfId="17438"/>
    <cellStyle name="常规 3 78 3" xfId="17439"/>
    <cellStyle name="常规 3 79" xfId="17440"/>
    <cellStyle name="常规 3 84" xfId="17441"/>
    <cellStyle name="常规 3 79 2" xfId="17442"/>
    <cellStyle name="常规 3 8" xfId="17443"/>
    <cellStyle name="常规 3 8 2" xfId="17444"/>
    <cellStyle name="常规 3 8 2 2" xfId="17445"/>
    <cellStyle name="常规 3 8 2 2 2" xfId="17446"/>
    <cellStyle name="常规 3 8 3" xfId="17447"/>
    <cellStyle name="常规 3 8 3 2" xfId="17448"/>
    <cellStyle name="常规 3 8 4" xfId="17449"/>
    <cellStyle name="常规 3 8 4 2" xfId="17450"/>
    <cellStyle name="常规 3 8 5" xfId="17451"/>
    <cellStyle name="常规 3 8 5 2" xfId="17452"/>
    <cellStyle name="强调文字颜色 1 3 2 2 4 2 3" xfId="17453"/>
    <cellStyle name="常规 3 8 6" xfId="17454"/>
    <cellStyle name="常规 3 9" xfId="17455"/>
    <cellStyle name="常规 3 9 2" xfId="17456"/>
    <cellStyle name="常规 3 9 2 2" xfId="17457"/>
    <cellStyle name="常规 3 9 2 2 2" xfId="17458"/>
    <cellStyle name="常规 3 9 2 2 2 2" xfId="17459"/>
    <cellStyle name="常规 3 9 2 2 2 2 2" xfId="17460"/>
    <cellStyle name="常规 3 9 2 2 2 2 2 2" xfId="17461"/>
    <cellStyle name="常规 8 4 2 7 3" xfId="17462"/>
    <cellStyle name="常规 3 9 2 2 2 2 3" xfId="17463"/>
    <cellStyle name="常规 3 9 2 2 2 3" xfId="17464"/>
    <cellStyle name="常规 7 2 59 2 2 2" xfId="17465"/>
    <cellStyle name="常规 3 9 2 2 2 3 2" xfId="17466"/>
    <cellStyle name="常规 7 19 47 4 3" xfId="17467"/>
    <cellStyle name="常规 7 19 52 4 3" xfId="17468"/>
    <cellStyle name="常规 3 9 2 2 2 4" xfId="17469"/>
    <cellStyle name="常规 3 9 2 2 3" xfId="17470"/>
    <cellStyle name="常规 3 9 2 2 3 2" xfId="17471"/>
    <cellStyle name="常规 3 9 2 2 3 2 2" xfId="17472"/>
    <cellStyle name="常规 3 9 2 2 3 3" xfId="17473"/>
    <cellStyle name="常规 7 2 59 2 3 2" xfId="17474"/>
    <cellStyle name="汇总 2 2" xfId="17475"/>
    <cellStyle name="常规 3 9 2 2 4" xfId="17476"/>
    <cellStyle name="常规 8 4 19 2" xfId="17477"/>
    <cellStyle name="常规 8 4 24 2" xfId="17478"/>
    <cellStyle name="常规 3 9 2 2 4 2" xfId="17479"/>
    <cellStyle name="常规 8 4 19 2 2" xfId="17480"/>
    <cellStyle name="常规 8 4 24 2 2" xfId="17481"/>
    <cellStyle name="常规 3 9 2 2 4 2 2" xfId="17482"/>
    <cellStyle name="常规 3 9 2 2 4 3" xfId="17483"/>
    <cellStyle name="汇总 3 2" xfId="17484"/>
    <cellStyle name="常规 3 9 2 2 5" xfId="17485"/>
    <cellStyle name="常规 8 4 19 3" xfId="17486"/>
    <cellStyle name="常规 8 4 24 3" xfId="17487"/>
    <cellStyle name="强调文字颜色 6 2 3 3 4 2" xfId="17488"/>
    <cellStyle name="常规 3 9 2 2 5 2" xfId="17489"/>
    <cellStyle name="常规 3 9 2 2 6" xfId="17490"/>
    <cellStyle name="常规 3 9 2 2 6 2" xfId="17491"/>
    <cellStyle name="常规 3 9 2 3" xfId="17492"/>
    <cellStyle name="常规 3 9 2 3 2" xfId="17493"/>
    <cellStyle name="常规 34 3 2 3" xfId="17494"/>
    <cellStyle name="常规 3 9 2 3 2 2" xfId="17495"/>
    <cellStyle name="常规 34 3 2 3 2" xfId="17496"/>
    <cellStyle name="常规 3 9 2 3 2 3" xfId="17497"/>
    <cellStyle name="常规 3 9 2 3 3" xfId="17498"/>
    <cellStyle name="常规 34 3 2 4" xfId="17499"/>
    <cellStyle name="常规 3 9 2 3 3 2" xfId="17500"/>
    <cellStyle name="常规 34 3 2 4 2" xfId="17501"/>
    <cellStyle name="常规 3 9 2 3 4" xfId="17502"/>
    <cellStyle name="常规 34 3 2 5" xfId="17503"/>
    <cellStyle name="常规 8 4 25 2" xfId="17504"/>
    <cellStyle name="常规 8 4 30 2" xfId="17505"/>
    <cellStyle name="常规 3 9 2 4" xfId="17506"/>
    <cellStyle name="常规 3 9 2 4 2" xfId="17507"/>
    <cellStyle name="常规 34 3 3 3" xfId="17508"/>
    <cellStyle name="常规 3 9 2 4 3" xfId="17509"/>
    <cellStyle name="常规 3 9 2 5" xfId="17510"/>
    <cellStyle name="常规 3 9 2 5 2" xfId="17511"/>
    <cellStyle name="常规 34 3 4 3" xfId="17512"/>
    <cellStyle name="常规 3 9 2 5 2 2" xfId="17513"/>
    <cellStyle name="常规 8 12" xfId="17514"/>
    <cellStyle name="常规 3 9 2 5 3" xfId="17515"/>
    <cellStyle name="常规 3 9 2 6" xfId="17516"/>
    <cellStyle name="常规 3 9 2 6 2" xfId="17517"/>
    <cellStyle name="常规 3 9 2 7" xfId="17518"/>
    <cellStyle name="常规 8 2 2 16 4 2" xfId="17519"/>
    <cellStyle name="常规 8 2 2 21 4 2" xfId="17520"/>
    <cellStyle name="常规 3 9 2 7 2" xfId="17521"/>
    <cellStyle name="常规 8 2 2 16 4 2 2" xfId="17522"/>
    <cellStyle name="常规 8 2 2 21 4 2 2" xfId="17523"/>
    <cellStyle name="常规 3 9 2 8" xfId="17524"/>
    <cellStyle name="常规 8 2 2 16 4 3" xfId="17525"/>
    <cellStyle name="常规 8 2 2 21 4 3" xfId="17526"/>
    <cellStyle name="常规 7 2 2 7 2 2" xfId="17527"/>
    <cellStyle name="计算 2 2 2 2 4 2" xfId="17528"/>
    <cellStyle name="常规 3 9 3" xfId="17529"/>
    <cellStyle name="常规 3 9 3 2" xfId="17530"/>
    <cellStyle name="常规 3 9 3 2 2" xfId="17531"/>
    <cellStyle name="常规 3 9 3 2 2 2" xfId="17532"/>
    <cellStyle name="常规 3 9 3 2 2 2 2" xfId="17533"/>
    <cellStyle name="常规 3 9 3 2 2 3" xfId="17534"/>
    <cellStyle name="常规 3 9 3 2 3" xfId="17535"/>
    <cellStyle name="常规 3 9 3 2 3 2" xfId="17536"/>
    <cellStyle name="常规 3 9 3 2 4" xfId="17537"/>
    <cellStyle name="常规 3 9 3 3" xfId="17538"/>
    <cellStyle name="常规 3 9 3 3 2" xfId="17539"/>
    <cellStyle name="常规 34 4 2 3" xfId="17540"/>
    <cellStyle name="常规 3 9 3 3 2 2" xfId="17541"/>
    <cellStyle name="常规 34 4 2 3 2" xfId="17542"/>
    <cellStyle name="常规 7 2 4 2 47" xfId="17543"/>
    <cellStyle name="常规 3 9 3 3 3" xfId="17544"/>
    <cellStyle name="常规 34 4 2 4" xfId="17545"/>
    <cellStyle name="常规 3 9 3 4" xfId="17546"/>
    <cellStyle name="常规 3 9 3 4 2" xfId="17547"/>
    <cellStyle name="常规 3 9 3 4 2 2" xfId="17548"/>
    <cellStyle name="常规 3 9 3 4 3" xfId="17549"/>
    <cellStyle name="常规 35 2 2 2 2 2" xfId="17550"/>
    <cellStyle name="常规 40 2 2 2 2 2" xfId="17551"/>
    <cellStyle name="常规 3 9 3 5" xfId="17552"/>
    <cellStyle name="常规 3 9 3 5 2" xfId="17553"/>
    <cellStyle name="常规 3 9 3 6" xfId="17554"/>
    <cellStyle name="常规 7 19 2 46 2 2" xfId="17555"/>
    <cellStyle name="常规 3 9 3 6 2" xfId="17556"/>
    <cellStyle name="常规 3 9 3 7" xfId="17557"/>
    <cellStyle name="常规 3 9 4" xfId="17558"/>
    <cellStyle name="常规 3 9 4 2" xfId="17559"/>
    <cellStyle name="常规 3 9 4 2 2" xfId="17560"/>
    <cellStyle name="常规 3 9 4 2 3" xfId="17561"/>
    <cellStyle name="常规 3 9 4 3" xfId="17562"/>
    <cellStyle name="常规 3 9 4 3 2" xfId="17563"/>
    <cellStyle name="常规 3 9 4 4" xfId="17564"/>
    <cellStyle name="常规 3 9 5 2 2" xfId="17565"/>
    <cellStyle name="常规 3 9 5 3" xfId="17566"/>
    <cellStyle name="常规 3 9 6" xfId="17567"/>
    <cellStyle name="常规 3 9 6 2" xfId="17568"/>
    <cellStyle name="常规 3 9 6 2 2" xfId="17569"/>
    <cellStyle name="常规 7 2 2 2 14 4" xfId="17570"/>
    <cellStyle name="常规 3 9 6 3" xfId="17571"/>
    <cellStyle name="常规 3 9 7" xfId="17572"/>
    <cellStyle name="常规 3 9 7 2" xfId="17573"/>
    <cellStyle name="常规 3 9 8" xfId="17574"/>
    <cellStyle name="常规 3 9 8 2" xfId="17575"/>
    <cellStyle name="常规 3 9 9" xfId="17576"/>
    <cellStyle name="常规 33 10 2 2" xfId="17577"/>
    <cellStyle name="常规 33 11 2" xfId="17578"/>
    <cellStyle name="常规 33 11 2 2" xfId="17579"/>
    <cellStyle name="常规 33 11 3" xfId="17580"/>
    <cellStyle name="常规 7 35 2 2" xfId="17581"/>
    <cellStyle name="常规 7 40 2 2" xfId="17582"/>
    <cellStyle name="常规 33 12" xfId="17583"/>
    <cellStyle name="常规 33 12 2" xfId="17584"/>
    <cellStyle name="常规 33 12 2 2" xfId="17585"/>
    <cellStyle name="常规 33 12 3" xfId="17586"/>
    <cellStyle name="常规 7 35 3 2" xfId="17587"/>
    <cellStyle name="常规 7 40 3 2" xfId="17588"/>
    <cellStyle name="常规 33 13" xfId="17589"/>
    <cellStyle name="常规 33 13 2" xfId="17590"/>
    <cellStyle name="常规 33 13 2 2" xfId="17591"/>
    <cellStyle name="常规 33 13 3" xfId="17592"/>
    <cellStyle name="常规 7 35 4 2" xfId="17593"/>
    <cellStyle name="常规 7 40 4 2" xfId="17594"/>
    <cellStyle name="常规 33 14" xfId="17595"/>
    <cellStyle name="常规 33 14 2" xfId="17596"/>
    <cellStyle name="常规 33 14 2 2" xfId="17597"/>
    <cellStyle name="常规 7 2 2 48 4" xfId="17598"/>
    <cellStyle name="常规 7 2 2 53 4" xfId="17599"/>
    <cellStyle name="常规 33 14 3" xfId="17600"/>
    <cellStyle name="常规 33 15" xfId="17601"/>
    <cellStyle name="常规 33 20" xfId="17602"/>
    <cellStyle name="常规 33 15 2" xfId="17603"/>
    <cellStyle name="常规 33 20 2" xfId="17604"/>
    <cellStyle name="常规 33 15 2 2" xfId="17605"/>
    <cellStyle name="常规 33 20 2 2" xfId="17606"/>
    <cellStyle name="常规 33 16" xfId="17607"/>
    <cellStyle name="常规 33 21" xfId="17608"/>
    <cellStyle name="常规 33 16 2" xfId="17609"/>
    <cellStyle name="常规 33 21 2" xfId="17610"/>
    <cellStyle name="常规 33 16 2 2" xfId="17611"/>
    <cellStyle name="常规 33 21 2 2" xfId="17612"/>
    <cellStyle name="常规 33 16 3" xfId="17613"/>
    <cellStyle name="常规 33 21 3" xfId="17614"/>
    <cellStyle name="常规 33 17" xfId="17615"/>
    <cellStyle name="常规 33 22" xfId="17616"/>
    <cellStyle name="常规 33 17 2" xfId="17617"/>
    <cellStyle name="常规 33 22 2" xfId="17618"/>
    <cellStyle name="警告文本 2 3 3 2 3" xfId="17619"/>
    <cellStyle name="常规 33 17 2 2" xfId="17620"/>
    <cellStyle name="常规 33 22 2 2" xfId="17621"/>
    <cellStyle name="警告文本 2 3 3 2 3 2" xfId="17622"/>
    <cellStyle name="常规 33 17 3" xfId="17623"/>
    <cellStyle name="常规 33 22 3" xfId="17624"/>
    <cellStyle name="警告文本 2 3 3 2 4" xfId="17625"/>
    <cellStyle name="常规 33 18" xfId="17626"/>
    <cellStyle name="常规 33 23" xfId="17627"/>
    <cellStyle name="常规 33 18 2" xfId="17628"/>
    <cellStyle name="常规 33 23 2" xfId="17629"/>
    <cellStyle name="常规 39 2 2 2 3" xfId="17630"/>
    <cellStyle name="常规 33 18 2 2" xfId="17631"/>
    <cellStyle name="常规 33 23 2 2" xfId="17632"/>
    <cellStyle name="常规 39 2 2 2 3 2" xfId="17633"/>
    <cellStyle name="常规 33 18 3" xfId="17634"/>
    <cellStyle name="常规 33 23 3" xfId="17635"/>
    <cellStyle name="常规 39 2 2 2 4" xfId="17636"/>
    <cellStyle name="常规 33 19" xfId="17637"/>
    <cellStyle name="常规 33 24" xfId="17638"/>
    <cellStyle name="常规 33 19 2" xfId="17639"/>
    <cellStyle name="常规 33 24 2" xfId="17640"/>
    <cellStyle name="常规 39 2 2 3 3" xfId="17641"/>
    <cellStyle name="常规 33 19 3" xfId="17642"/>
    <cellStyle name="常规 33 24 3" xfId="17643"/>
    <cellStyle name="常规 33 2 2 6 2" xfId="17644"/>
    <cellStyle name="常规 7 20 10 4 2 2" xfId="17645"/>
    <cellStyle name="强调文字颜色 6 2 2 2 5 2 2" xfId="17646"/>
    <cellStyle name="常规 33 2 2 7" xfId="17647"/>
    <cellStyle name="常规 7 20 10 4 3" xfId="17648"/>
    <cellStyle name="强调文字颜色 6 2 2 2 5 3" xfId="17649"/>
    <cellStyle name="常规 33 2 7 2" xfId="17650"/>
    <cellStyle name="常规 33 2 8" xfId="17651"/>
    <cellStyle name="常规 7 2 2 2 19 3 2" xfId="17652"/>
    <cellStyle name="常规 7 2 2 2 24 3 2" xfId="17653"/>
    <cellStyle name="常规 33 25" xfId="17654"/>
    <cellStyle name="常规 33 30" xfId="17655"/>
    <cellStyle name="常规 33 25 2" xfId="17656"/>
    <cellStyle name="常规 33 30 2" xfId="17657"/>
    <cellStyle name="常规 39 2 2 4 3" xfId="17658"/>
    <cellStyle name="常规 33 25 3" xfId="17659"/>
    <cellStyle name="常规 33 30 3" xfId="17660"/>
    <cellStyle name="常规 33 26" xfId="17661"/>
    <cellStyle name="常规 33 31" xfId="17662"/>
    <cellStyle name="常规 33 26 2" xfId="17663"/>
    <cellStyle name="常规 33 31 2" xfId="17664"/>
    <cellStyle name="常规 33 26 2 2" xfId="17665"/>
    <cellStyle name="常规 33 31 2 2" xfId="17666"/>
    <cellStyle name="常规 33 26 3" xfId="17667"/>
    <cellStyle name="常规 33 31 3" xfId="17668"/>
    <cellStyle name="常规 33 27" xfId="17669"/>
    <cellStyle name="常规 33 32" xfId="17670"/>
    <cellStyle name="常规 33 27 2" xfId="17671"/>
    <cellStyle name="常规 33 32 2" xfId="17672"/>
    <cellStyle name="常规 33 27 2 2" xfId="17673"/>
    <cellStyle name="常规 33 32 2 2" xfId="17674"/>
    <cellStyle name="常规 33 27 3" xfId="17675"/>
    <cellStyle name="常规 33 32 3" xfId="17676"/>
    <cellStyle name="常规 33 28 2" xfId="17677"/>
    <cellStyle name="常规 33 33 2" xfId="17678"/>
    <cellStyle name="常规 33 28 2 2" xfId="17679"/>
    <cellStyle name="常规 33 33 2 2" xfId="17680"/>
    <cellStyle name="常规 33 28 3" xfId="17681"/>
    <cellStyle name="常规 33 33 3" xfId="17682"/>
    <cellStyle name="常规 33 29" xfId="17683"/>
    <cellStyle name="常规 33 34" xfId="17684"/>
    <cellStyle name="常规 33 29 2" xfId="17685"/>
    <cellStyle name="常规 33 34 2" xfId="17686"/>
    <cellStyle name="常规 33 29 2 2" xfId="17687"/>
    <cellStyle name="常规 33 34 2 2" xfId="17688"/>
    <cellStyle name="常规 33 29 3" xfId="17689"/>
    <cellStyle name="常规 33 34 3" xfId="17690"/>
    <cellStyle name="常规 33 3 2 4 2" xfId="17691"/>
    <cellStyle name="常规 33 3 2 5" xfId="17692"/>
    <cellStyle name="常规 33 3 7" xfId="17693"/>
    <cellStyle name="常规 33 35" xfId="17694"/>
    <cellStyle name="常规 33 40" xfId="17695"/>
    <cellStyle name="常规 33 35 2" xfId="17696"/>
    <cellStyle name="常规 33 40 2" xfId="17697"/>
    <cellStyle name="常规 33 35 2 2" xfId="17698"/>
    <cellStyle name="常规 33 40 2 2" xfId="17699"/>
    <cellStyle name="常规 33 35 3" xfId="17700"/>
    <cellStyle name="常规 33 40 3" xfId="17701"/>
    <cellStyle name="常规 7 2 4 2 13 2 2 2" xfId="17702"/>
    <cellStyle name="常规 33 36" xfId="17703"/>
    <cellStyle name="常规 33 41" xfId="17704"/>
    <cellStyle name="常规 33 36 2" xfId="17705"/>
    <cellStyle name="常规 33 41 2" xfId="17706"/>
    <cellStyle name="常规 7 20 2 27 2 3" xfId="17707"/>
    <cellStyle name="常规 7 20 2 32 2 3" xfId="17708"/>
    <cellStyle name="常规 33 36 2 2" xfId="17709"/>
    <cellStyle name="常规 33 41 2 2" xfId="17710"/>
    <cellStyle name="常规 7 20 2 27 2 3 2" xfId="17711"/>
    <cellStyle name="常规 7 20 2 32 2 3 2" xfId="17712"/>
    <cellStyle name="常规 8 2 2 2 5" xfId="17713"/>
    <cellStyle name="常规 33 36 3" xfId="17714"/>
    <cellStyle name="常规 33 41 3" xfId="17715"/>
    <cellStyle name="常规 7 2 4 2 13 2 3 2" xfId="17716"/>
    <cellStyle name="常规 7 20 2 27 2 4" xfId="17717"/>
    <cellStyle name="常规 7 20 2 32 2 4" xfId="17718"/>
    <cellStyle name="常规 33 37 2" xfId="17719"/>
    <cellStyle name="常规 33 42 2" xfId="17720"/>
    <cellStyle name="常规 33 37 2 2" xfId="17721"/>
    <cellStyle name="常规 33 42 2 2" xfId="17722"/>
    <cellStyle name="常规 33 37 3" xfId="17723"/>
    <cellStyle name="常规 33 42 3" xfId="17724"/>
    <cellStyle name="常规 33 38" xfId="17725"/>
    <cellStyle name="常规 33 43" xfId="17726"/>
    <cellStyle name="常规 37 2 2 3 2 2" xfId="17727"/>
    <cellStyle name="常规 7 2 2 2 37 2" xfId="17728"/>
    <cellStyle name="常规 7 2 2 2 42 2" xfId="17729"/>
    <cellStyle name="常规 33 38 2" xfId="17730"/>
    <cellStyle name="常规 33 43 2" xfId="17731"/>
    <cellStyle name="常规 7 2 2 2 37 2 2" xfId="17732"/>
    <cellStyle name="常规 7 2 2 2 42 2 2" xfId="17733"/>
    <cellStyle name="常规 33 38 2 2" xfId="17734"/>
    <cellStyle name="常规 33 43 2 2" xfId="17735"/>
    <cellStyle name="常规 7 2 2 2 37 2 2 2" xfId="17736"/>
    <cellStyle name="常规 7 2 2 2 42 2 2 2" xfId="17737"/>
    <cellStyle name="常规 33 38 3" xfId="17738"/>
    <cellStyle name="常规 33 43 3" xfId="17739"/>
    <cellStyle name="常规 7 2 2 2 37 2 3" xfId="17740"/>
    <cellStyle name="常规 7 2 2 2 42 2 3" xfId="17741"/>
    <cellStyle name="常规 33 39" xfId="17742"/>
    <cellStyle name="常规 33 44" xfId="17743"/>
    <cellStyle name="常规 7 2 2 2 37 3" xfId="17744"/>
    <cellStyle name="常规 7 2 2 2 42 3" xfId="17745"/>
    <cellStyle name="常规 33 39 2" xfId="17746"/>
    <cellStyle name="常规 33 44 2" xfId="17747"/>
    <cellStyle name="常规 7 2 2 2 37 3 2" xfId="17748"/>
    <cellStyle name="常规 7 2 2 2 42 3 2" xfId="17749"/>
    <cellStyle name="常规 33 39 3" xfId="17750"/>
    <cellStyle name="常规 33 44 3" xfId="17751"/>
    <cellStyle name="计算 2 3 4 2 2" xfId="17752"/>
    <cellStyle name="常规 33 4 4 2" xfId="17753"/>
    <cellStyle name="常规 33 4 5" xfId="17754"/>
    <cellStyle name="常规 33 45" xfId="17755"/>
    <cellStyle name="常规 7 2 2 2 37 4" xfId="17756"/>
    <cellStyle name="常规 7 2 2 2 42 4" xfId="17757"/>
    <cellStyle name="常规 33 45 2" xfId="17758"/>
    <cellStyle name="常规 7 2 2 2 37 4 2" xfId="17759"/>
    <cellStyle name="常规 7 2 2 2 42 4 2" xfId="17760"/>
    <cellStyle name="常规 33 46" xfId="17761"/>
    <cellStyle name="常规 7 2 2 2 37 5" xfId="17762"/>
    <cellStyle name="常规 7 2 2 2 42 5" xfId="17763"/>
    <cellStyle name="常规 33 46 2" xfId="17764"/>
    <cellStyle name="链接单元格 2 9" xfId="17765"/>
    <cellStyle name="常规 33 47" xfId="17766"/>
    <cellStyle name="常规 33 47 2" xfId="17767"/>
    <cellStyle name="链接单元格 3 9" xfId="17768"/>
    <cellStyle name="常规 33 48" xfId="17769"/>
    <cellStyle name="常规 33 49" xfId="17770"/>
    <cellStyle name="常规 33 5 3 2" xfId="17771"/>
    <cellStyle name="常规 33 5 4" xfId="17772"/>
    <cellStyle name="常规 33 5 4 2" xfId="17773"/>
    <cellStyle name="常规 33 5 5" xfId="17774"/>
    <cellStyle name="常规 33 6 3 2" xfId="17775"/>
    <cellStyle name="强调文字颜色 5 2 2 2 3 2 2 2" xfId="17776"/>
    <cellStyle name="常规 33 6 4" xfId="17777"/>
    <cellStyle name="强调文字颜色 5 2 2 2 3 2 3" xfId="17778"/>
    <cellStyle name="常规 33 6 4 2" xfId="17779"/>
    <cellStyle name="强调文字颜色 5 2 2 2 3 2 3 2" xfId="17780"/>
    <cellStyle name="常规 33 6 5" xfId="17781"/>
    <cellStyle name="强调文字颜色 5 2 2 2 3 2 4" xfId="17782"/>
    <cellStyle name="常规 33 8 3" xfId="17783"/>
    <cellStyle name="强调文字颜色 5 2 2 2 3 4 2" xfId="17784"/>
    <cellStyle name="常规 34 2 2 2 2 2 2" xfId="17785"/>
    <cellStyle name="常规 34 2 2 2 3 2" xfId="17786"/>
    <cellStyle name="常规 34 2 2 2 4" xfId="17787"/>
    <cellStyle name="常规 7 19 45 2 3 2" xfId="17788"/>
    <cellStyle name="常规 7 19 50 2 3 2" xfId="17789"/>
    <cellStyle name="常规 34 2 2 3" xfId="17790"/>
    <cellStyle name="常规 7 19 26 5" xfId="17791"/>
    <cellStyle name="常规 7 19 31 5" xfId="17792"/>
    <cellStyle name="常规 34 2 2 3 2" xfId="17793"/>
    <cellStyle name="常规 34 2 2 3 2 2" xfId="17794"/>
    <cellStyle name="常规 34 2 2 3 3" xfId="17795"/>
    <cellStyle name="常规 34 2 2 4" xfId="17796"/>
    <cellStyle name="常规 34 2 2 4 2" xfId="17797"/>
    <cellStyle name="常规 34 2 2 4 2 2" xfId="17798"/>
    <cellStyle name="常规 34 2 2 4 3" xfId="17799"/>
    <cellStyle name="常规 34 2 2 5" xfId="17800"/>
    <cellStyle name="常规 34 2 2 5 2" xfId="17801"/>
    <cellStyle name="常规 34 2 2 6" xfId="17802"/>
    <cellStyle name="常规 34 2 2 6 2" xfId="17803"/>
    <cellStyle name="常规 34 2 2 7" xfId="17804"/>
    <cellStyle name="常规 34 2 3 2" xfId="17805"/>
    <cellStyle name="常规 7 19 27 4" xfId="17806"/>
    <cellStyle name="常规 7 19 32 4" xfId="17807"/>
    <cellStyle name="常规 34 2 3 2 2" xfId="17808"/>
    <cellStyle name="常规 7 19 27 4 2" xfId="17809"/>
    <cellStyle name="常规 7 19 32 4 2" xfId="17810"/>
    <cellStyle name="计算 3 2 2 2 3" xfId="17811"/>
    <cellStyle name="常规 34 2 3 2 2 2" xfId="17812"/>
    <cellStyle name="常规 7 19 27 4 2 2" xfId="17813"/>
    <cellStyle name="常规 7 19 32 4 2 2" xfId="17814"/>
    <cellStyle name="计算 3 2 2 2 3 2" xfId="17815"/>
    <cellStyle name="常规 34 2 3 3" xfId="17816"/>
    <cellStyle name="常规 7 19 27 5" xfId="17817"/>
    <cellStyle name="常规 7 19 32 5" xfId="17818"/>
    <cellStyle name="常规 34 2 3 3 2" xfId="17819"/>
    <cellStyle name="计算 3 2 2 3 3" xfId="17820"/>
    <cellStyle name="常规 34 2 3 4" xfId="17821"/>
    <cellStyle name="常规 34 2 4" xfId="17822"/>
    <cellStyle name="常规 34 2 4 2" xfId="17823"/>
    <cellStyle name="常规 7 19 28 4" xfId="17824"/>
    <cellStyle name="常规 7 19 33 4" xfId="17825"/>
    <cellStyle name="常规 34 2 4 3" xfId="17826"/>
    <cellStyle name="常规 7 19 28 5" xfId="17827"/>
    <cellStyle name="常规 7 19 33 5" xfId="17828"/>
    <cellStyle name="常规 34 2 5" xfId="17829"/>
    <cellStyle name="常规 34 2 5 2" xfId="17830"/>
    <cellStyle name="常规 7 19 29 4" xfId="17831"/>
    <cellStyle name="常规 7 19 34 4" xfId="17832"/>
    <cellStyle name="常规 34 2 5 2 2" xfId="17833"/>
    <cellStyle name="常规 7 19 29 4 2" xfId="17834"/>
    <cellStyle name="常规 7 19 34 4 2" xfId="17835"/>
    <cellStyle name="计算 3 2 4 2 3" xfId="17836"/>
    <cellStyle name="常规 34 2 5 3" xfId="17837"/>
    <cellStyle name="常规 7 19 29 5" xfId="17838"/>
    <cellStyle name="常规 7 19 34 5" xfId="17839"/>
    <cellStyle name="常规 34 2 6 2" xfId="17840"/>
    <cellStyle name="常规 7 19 35 4" xfId="17841"/>
    <cellStyle name="常规 7 19 40 4" xfId="17842"/>
    <cellStyle name="常规 34 2 7" xfId="17843"/>
    <cellStyle name="常规 34 2 7 2" xfId="17844"/>
    <cellStyle name="常规 7 19 36 4" xfId="17845"/>
    <cellStyle name="常规 7 19 41 4" xfId="17846"/>
    <cellStyle name="常规 34 2 8" xfId="17847"/>
    <cellStyle name="常规 7 2 2 2 25 3 2" xfId="17848"/>
    <cellStyle name="常规 7 2 2 2 30 3 2" xfId="17849"/>
    <cellStyle name="常规 34 3 2 2 3" xfId="17850"/>
    <cellStyle name="计算 2 9 2" xfId="17851"/>
    <cellStyle name="常规 34 3 3 2" xfId="17852"/>
    <cellStyle name="常规 34 3 3 2 2" xfId="17853"/>
    <cellStyle name="计算 3 3 2 2 3" xfId="17854"/>
    <cellStyle name="常规 34 3 4" xfId="17855"/>
    <cellStyle name="常规 34 3 4 2" xfId="17856"/>
    <cellStyle name="常规 34 3 4 2 2" xfId="17857"/>
    <cellStyle name="计算 3 3 3 2 3" xfId="17858"/>
    <cellStyle name="常规 34 3 5" xfId="17859"/>
    <cellStyle name="常规 34 3 5 2" xfId="17860"/>
    <cellStyle name="常规 34 3 7" xfId="17861"/>
    <cellStyle name="常规 34 4 3 2" xfId="17862"/>
    <cellStyle name="常规 34 4 4" xfId="17863"/>
    <cellStyle name="常规 34 4 4 2" xfId="17864"/>
    <cellStyle name="常规 34 4 5" xfId="17865"/>
    <cellStyle name="常规 7 19 2 12 2 2 2" xfId="17866"/>
    <cellStyle name="常规 34 47 2" xfId="17867"/>
    <cellStyle name="注释 2 2 4 2 2 2" xfId="17868"/>
    <cellStyle name="常规 34 49" xfId="17869"/>
    <cellStyle name="注释 2 2 4 2 4" xfId="17870"/>
    <cellStyle name="常规 34 5 3 2" xfId="17871"/>
    <cellStyle name="常规 34 5 4" xfId="17872"/>
    <cellStyle name="常规 34 5 5" xfId="17873"/>
    <cellStyle name="常规 34 6 3 2" xfId="17874"/>
    <cellStyle name="强调文字颜色 5 2 2 2 4 2 2 2" xfId="17875"/>
    <cellStyle name="常规 34 6 4" xfId="17876"/>
    <cellStyle name="强调文字颜色 5 2 2 2 4 2 3" xfId="17877"/>
    <cellStyle name="常规 34 6 5" xfId="17878"/>
    <cellStyle name="强调文字颜色 5 2 2 2 4 2 4" xfId="17879"/>
    <cellStyle name="常规 35" xfId="17880"/>
    <cellStyle name="常规 40" xfId="17881"/>
    <cellStyle name="常规 35 10 2 2" xfId="17882"/>
    <cellStyle name="常规 35 11 2" xfId="17883"/>
    <cellStyle name="常规 35 11 3" xfId="17884"/>
    <cellStyle name="常规 7 55 2 2" xfId="17885"/>
    <cellStyle name="常规 7 60 2 2" xfId="17886"/>
    <cellStyle name="常规 35 12" xfId="17887"/>
    <cellStyle name="常规 35 12 2" xfId="17888"/>
    <cellStyle name="常规 35 12 2 2" xfId="17889"/>
    <cellStyle name="输入 2 2 2 5 4" xfId="17890"/>
    <cellStyle name="常规 35 12 3" xfId="17891"/>
    <cellStyle name="常规 7 55 3 2" xfId="17892"/>
    <cellStyle name="常规 7 60 3 2" xfId="17893"/>
    <cellStyle name="常规 35 13" xfId="17894"/>
    <cellStyle name="常规 35 13 2" xfId="17895"/>
    <cellStyle name="常规 35 13 2 2" xfId="17896"/>
    <cellStyle name="常规 35 13 3" xfId="17897"/>
    <cellStyle name="常规 7 55 4 2" xfId="17898"/>
    <cellStyle name="常规 7 60 4 2" xfId="17899"/>
    <cellStyle name="常规 35 14" xfId="17900"/>
    <cellStyle name="常规 36 2 2 2 2" xfId="17901"/>
    <cellStyle name="常规 41 2 2 2 2" xfId="17902"/>
    <cellStyle name="常规 35 16 2 2" xfId="17903"/>
    <cellStyle name="常规 35 21 2 2" xfId="17904"/>
    <cellStyle name="常规 35 16 3" xfId="17905"/>
    <cellStyle name="常规 35 21 3" xfId="17906"/>
    <cellStyle name="常规 35 17 2 2" xfId="17907"/>
    <cellStyle name="常规 35 22 2 2" xfId="17908"/>
    <cellStyle name="常规 35 17 3" xfId="17909"/>
    <cellStyle name="常规 35 22 3" xfId="17910"/>
    <cellStyle name="常规 35 18 2" xfId="17911"/>
    <cellStyle name="常规 35 23 2" xfId="17912"/>
    <cellStyle name="常规 35 18 2 2" xfId="17913"/>
    <cellStyle name="常规 35 23 2 2" xfId="17914"/>
    <cellStyle name="常规 35 18 3" xfId="17915"/>
    <cellStyle name="常规 35 23 3" xfId="17916"/>
    <cellStyle name="常规 35 19" xfId="17917"/>
    <cellStyle name="常规 35 24" xfId="17918"/>
    <cellStyle name="常规 35 2" xfId="17919"/>
    <cellStyle name="常规 40 2" xfId="17920"/>
    <cellStyle name="常规 35 2 2" xfId="17921"/>
    <cellStyle name="常规 40 2 2" xfId="17922"/>
    <cellStyle name="强调文字颜色 4 2 2 2 5" xfId="17923"/>
    <cellStyle name="常规 35 2 2 2" xfId="17924"/>
    <cellStyle name="常规 40 2 2 2" xfId="17925"/>
    <cellStyle name="强调文字颜色 4 2 2 2 5 2" xfId="17926"/>
    <cellStyle name="常规 35 2 2 2 2" xfId="17927"/>
    <cellStyle name="常规 40 2 2 2 2" xfId="17928"/>
    <cellStyle name="强调文字颜色 4 2 2 2 5 2 2" xfId="17929"/>
    <cellStyle name="常规 35 2 2 2 2 2 2" xfId="17930"/>
    <cellStyle name="常规 40 2 2 2 2 2 2" xfId="17931"/>
    <cellStyle name="常规 35 2 2 2 3" xfId="17932"/>
    <cellStyle name="常规 40 2 2 2 3" xfId="17933"/>
    <cellStyle name="常规 35 2 2 2 3 2" xfId="17934"/>
    <cellStyle name="常规 40 2 2 2 3 2" xfId="17935"/>
    <cellStyle name="常规 35 2 2 3" xfId="17936"/>
    <cellStyle name="常规 40 2 2 3" xfId="17937"/>
    <cellStyle name="强调文字颜色 4 2 2 2 5 3" xfId="17938"/>
    <cellStyle name="常规 35 2 2 3 2" xfId="17939"/>
    <cellStyle name="常规 40 2 2 3 2" xfId="17940"/>
    <cellStyle name="强调文字颜色 4 2 2 2 5 3 2" xfId="17941"/>
    <cellStyle name="常规 35 2 2 3 2 2" xfId="17942"/>
    <cellStyle name="常规 40 2 2 3 2 2" xfId="17943"/>
    <cellStyle name="常规 35 2 2 3 3" xfId="17944"/>
    <cellStyle name="常规 40 2 2 3 3" xfId="17945"/>
    <cellStyle name="常规 35 2 2 4" xfId="17946"/>
    <cellStyle name="常规 40 2 2 4" xfId="17947"/>
    <cellStyle name="强调文字颜色 4 2 2 2 5 4" xfId="17948"/>
    <cellStyle name="常规 35 2 2 4 2" xfId="17949"/>
    <cellStyle name="常规 40 2 2 4 2" xfId="17950"/>
    <cellStyle name="常规 35 2 2 4 2 2" xfId="17951"/>
    <cellStyle name="常规 40 2 2 4 2 2" xfId="17952"/>
    <cellStyle name="常规 35 2 2 4 3" xfId="17953"/>
    <cellStyle name="常规 40 2 2 4 3" xfId="17954"/>
    <cellStyle name="常规 35 2 2 5" xfId="17955"/>
    <cellStyle name="常规 40 2 2 5" xfId="17956"/>
    <cellStyle name="常规 35 2 2 5 2" xfId="17957"/>
    <cellStyle name="常规 40 2 2 5 2" xfId="17958"/>
    <cellStyle name="常规 35 2 2 7" xfId="17959"/>
    <cellStyle name="适中 3 2 3 2 2" xfId="17960"/>
    <cellStyle name="常规 35 2 3" xfId="17961"/>
    <cellStyle name="常规 40 2 3" xfId="17962"/>
    <cellStyle name="强调文字颜色 4 2 2 2 6" xfId="17963"/>
    <cellStyle name="常规 35 2 3 2" xfId="17964"/>
    <cellStyle name="常规 40 2 3 2" xfId="17965"/>
    <cellStyle name="强调文字颜色 4 2 2 2 6 2" xfId="17966"/>
    <cellStyle name="常规 35 2 3 2 2" xfId="17967"/>
    <cellStyle name="常规 40 2 3 2 2" xfId="17968"/>
    <cellStyle name="常规 35 2 3 2 2 2" xfId="17969"/>
    <cellStyle name="常规 40 2 3 2 2 2" xfId="17970"/>
    <cellStyle name="常规 35 2 3 2 3" xfId="17971"/>
    <cellStyle name="常规 40 2 3 2 3" xfId="17972"/>
    <cellStyle name="常规 7 19 5 4 2 2" xfId="17973"/>
    <cellStyle name="常规 35 2 3 3" xfId="17974"/>
    <cellStyle name="常规 40 2 3 3" xfId="17975"/>
    <cellStyle name="常规 35 2 3 3 2" xfId="17976"/>
    <cellStyle name="常规 40 2 3 3 2" xfId="17977"/>
    <cellStyle name="汇总 2 3 2 2 3" xfId="17978"/>
    <cellStyle name="常规 35 2 3 4" xfId="17979"/>
    <cellStyle name="常规 40 2 3 4" xfId="17980"/>
    <cellStyle name="常规 35 2 4" xfId="17981"/>
    <cellStyle name="常规 40 2 4" xfId="17982"/>
    <cellStyle name="强调文字颜色 4 2 2 2 7" xfId="17983"/>
    <cellStyle name="常规 35 2 4 2" xfId="17984"/>
    <cellStyle name="常规 40 2 4 2" xfId="17985"/>
    <cellStyle name="强调文字颜色 4 2 2 2 7 2" xfId="17986"/>
    <cellStyle name="常规 35 2 4 2 2" xfId="17987"/>
    <cellStyle name="常规 40 2 4 2 2" xfId="17988"/>
    <cellStyle name="常规 35 2 4 3" xfId="17989"/>
    <cellStyle name="常规 40 2 4 3" xfId="17990"/>
    <cellStyle name="常规 49 2 2 2" xfId="17991"/>
    <cellStyle name="常规 35 2 5" xfId="17992"/>
    <cellStyle name="常规 40 2 5" xfId="17993"/>
    <cellStyle name="强调文字颜色 4 2 2 2 8" xfId="17994"/>
    <cellStyle name="常规 35 2 5 2" xfId="17995"/>
    <cellStyle name="常规 40 2 5 2" xfId="17996"/>
    <cellStyle name="常规 35 2 5 2 2" xfId="17997"/>
    <cellStyle name="常规 40 2 5 2 2" xfId="17998"/>
    <cellStyle name="常规 35 2 5 3" xfId="17999"/>
    <cellStyle name="常规 40 2 5 3" xfId="18000"/>
    <cellStyle name="常规 35 2 6" xfId="18001"/>
    <cellStyle name="常规 40 2 6" xfId="18002"/>
    <cellStyle name="常规 35 2 6 2" xfId="18003"/>
    <cellStyle name="常规 40 2 6 2" xfId="18004"/>
    <cellStyle name="常规 35 2 7" xfId="18005"/>
    <cellStyle name="常规 40 2 7" xfId="18006"/>
    <cellStyle name="常规 35 2 7 2" xfId="18007"/>
    <cellStyle name="常规 40 2 7 2" xfId="18008"/>
    <cellStyle name="常规 7 2 4 2 2 2 4" xfId="18009"/>
    <cellStyle name="常规 35 2 8" xfId="18010"/>
    <cellStyle name="常规 40 2 8" xfId="18011"/>
    <cellStyle name="常规 6 2 4 2" xfId="18012"/>
    <cellStyle name="常规 7 2 2 2 26 3 2" xfId="18013"/>
    <cellStyle name="常规 7 2 2 2 31 3 2" xfId="18014"/>
    <cellStyle name="常规 35 25" xfId="18015"/>
    <cellStyle name="常规 35 30" xfId="18016"/>
    <cellStyle name="常规 35 25 2" xfId="18017"/>
    <cellStyle name="常规 35 30 2" xfId="18018"/>
    <cellStyle name="好 2 2 2 6" xfId="18019"/>
    <cellStyle name="常规 35 25 2 2" xfId="18020"/>
    <cellStyle name="常规 35 30 2 2" xfId="18021"/>
    <cellStyle name="好 2 2 2 6 2" xfId="18022"/>
    <cellStyle name="常规 35 25 3" xfId="18023"/>
    <cellStyle name="常规 35 30 3" xfId="18024"/>
    <cellStyle name="好 2 2 2 7" xfId="18025"/>
    <cellStyle name="常规 35 26" xfId="18026"/>
    <cellStyle name="常规 35 31" xfId="18027"/>
    <cellStyle name="强调文字颜色 5 2 3 3 2 2 2" xfId="18028"/>
    <cellStyle name="常规 35 26 2" xfId="18029"/>
    <cellStyle name="常规 35 31 2" xfId="18030"/>
    <cellStyle name="常规 35 26 2 2" xfId="18031"/>
    <cellStyle name="常规 35 31 2 2" xfId="18032"/>
    <cellStyle name="常规 35 26 3" xfId="18033"/>
    <cellStyle name="常规 35 31 3" xfId="18034"/>
    <cellStyle name="常规 35 27 3" xfId="18035"/>
    <cellStyle name="常规 35 32 3" xfId="18036"/>
    <cellStyle name="常规 35 28 2 2" xfId="18037"/>
    <cellStyle name="常规 35 33 2 2" xfId="18038"/>
    <cellStyle name="常规 35 28 3" xfId="18039"/>
    <cellStyle name="常规 35 33 3" xfId="18040"/>
    <cellStyle name="常规 8 4 2 29 4 2 2" xfId="18041"/>
    <cellStyle name="常规 8 4 2 34 4 2 2" xfId="18042"/>
    <cellStyle name="常规 35 29" xfId="18043"/>
    <cellStyle name="常规 35 34" xfId="18044"/>
    <cellStyle name="常规 35 3" xfId="18045"/>
    <cellStyle name="常规 40 3" xfId="18046"/>
    <cellStyle name="常规 35 3 2 2 2 2" xfId="18047"/>
    <cellStyle name="常规 40 3 2 2 2 2" xfId="18048"/>
    <cellStyle name="常规 35 3 2 2 3" xfId="18049"/>
    <cellStyle name="常规 40 3 2 2 3" xfId="18050"/>
    <cellStyle name="常规 35 3 2 3" xfId="18051"/>
    <cellStyle name="常规 40 3 2 3" xfId="18052"/>
    <cellStyle name="常规 35 3 2 3 2" xfId="18053"/>
    <cellStyle name="常规 40 3 2 3 2" xfId="18054"/>
    <cellStyle name="常规 35 3 2 4" xfId="18055"/>
    <cellStyle name="常规 40 3 2 4" xfId="18056"/>
    <cellStyle name="常规 35 3 2 4 2" xfId="18057"/>
    <cellStyle name="常规 35 3 2 5" xfId="18058"/>
    <cellStyle name="常规 35 3 3 3" xfId="18059"/>
    <cellStyle name="常规 40 3 3 3" xfId="18060"/>
    <cellStyle name="常规 35 3 4" xfId="18061"/>
    <cellStyle name="常规 40 3 4" xfId="18062"/>
    <cellStyle name="常规 35 3 4 3" xfId="18063"/>
    <cellStyle name="常规 40 3 4 3" xfId="18064"/>
    <cellStyle name="常规 35 3 5" xfId="18065"/>
    <cellStyle name="常规 40 3 5" xfId="18066"/>
    <cellStyle name="常规 49 2 3 2" xfId="18067"/>
    <cellStyle name="常规 35 3 6 2" xfId="18068"/>
    <cellStyle name="汇总 2 2 9" xfId="18069"/>
    <cellStyle name="常规 35 3 7" xfId="18070"/>
    <cellStyle name="常规 35 35" xfId="18071"/>
    <cellStyle name="常规 35 40" xfId="18072"/>
    <cellStyle name="常规 7 2 4 2 38 4 2" xfId="18073"/>
    <cellStyle name="常规 7 2 4 2 43 4 2" xfId="18074"/>
    <cellStyle name="常规 35 35 2" xfId="18075"/>
    <cellStyle name="常规 35 40 2" xfId="18076"/>
    <cellStyle name="常规 7 2 4 2 38 4 2 2" xfId="18077"/>
    <cellStyle name="常规 7 2 4 2 43 4 2 2" xfId="18078"/>
    <cellStyle name="常规 35 35 2 2" xfId="18079"/>
    <cellStyle name="常规 35 40 2 2" xfId="18080"/>
    <cellStyle name="常规 35 35 3" xfId="18081"/>
    <cellStyle name="常规 35 40 3" xfId="18082"/>
    <cellStyle name="常规 35 36" xfId="18083"/>
    <cellStyle name="常规 35 41" xfId="18084"/>
    <cellStyle name="常规 7 2 4 2 38 4 3" xfId="18085"/>
    <cellStyle name="常规 7 2 4 2 43 4 3" xfId="18086"/>
    <cellStyle name="常规 35 36 2" xfId="18087"/>
    <cellStyle name="常规 35 41 2" xfId="18088"/>
    <cellStyle name="常规 35 36 2 2" xfId="18089"/>
    <cellStyle name="常规 35 41 2 2" xfId="18090"/>
    <cellStyle name="常规 35 36 3" xfId="18091"/>
    <cellStyle name="常规 35 41 3" xfId="18092"/>
    <cellStyle name="常规 35 37" xfId="18093"/>
    <cellStyle name="常规 35 42" xfId="18094"/>
    <cellStyle name="常规 35 37 2" xfId="18095"/>
    <cellStyle name="常规 35 42 2" xfId="18096"/>
    <cellStyle name="常规 35 37 2 2" xfId="18097"/>
    <cellStyle name="常规 35 42 2 2" xfId="18098"/>
    <cellStyle name="常规 35 37 3" xfId="18099"/>
    <cellStyle name="常规 35 42 3" xfId="18100"/>
    <cellStyle name="常规 35 38" xfId="18101"/>
    <cellStyle name="常规 35 43" xfId="18102"/>
    <cellStyle name="常规 35 38 2" xfId="18103"/>
    <cellStyle name="常规 35 43 2" xfId="18104"/>
    <cellStyle name="常规 35 38 2 2" xfId="18105"/>
    <cellStyle name="常规 35 43 2 2" xfId="18106"/>
    <cellStyle name="常规 35 38 3" xfId="18107"/>
    <cellStyle name="常规 35 43 3" xfId="18108"/>
    <cellStyle name="常规 35 39" xfId="18109"/>
    <cellStyle name="常规 35 44" xfId="18110"/>
    <cellStyle name="常规 35 4" xfId="18111"/>
    <cellStyle name="常规 40 4" xfId="18112"/>
    <cellStyle name="常规 35 4 2 3" xfId="18113"/>
    <cellStyle name="常规 40 4 2 3" xfId="18114"/>
    <cellStyle name="常规 35 4 2 3 2" xfId="18115"/>
    <cellStyle name="警告文本 3 5 4" xfId="18116"/>
    <cellStyle name="常规 35 4 2 4" xfId="18117"/>
    <cellStyle name="常规 35 4 4" xfId="18118"/>
    <cellStyle name="常规 40 4 4" xfId="18119"/>
    <cellStyle name="常规 35 4 4 2" xfId="18120"/>
    <cellStyle name="常规 35 4 5" xfId="18121"/>
    <cellStyle name="常规 35 45" xfId="18122"/>
    <cellStyle name="常规 35 45 2" xfId="18123"/>
    <cellStyle name="常规 35 46" xfId="18124"/>
    <cellStyle name="常规 35 46 2" xfId="18125"/>
    <cellStyle name="常规 35 48" xfId="18126"/>
    <cellStyle name="常规 35 49" xfId="18127"/>
    <cellStyle name="常规 35 5" xfId="18128"/>
    <cellStyle name="常规 40 5" xfId="18129"/>
    <cellStyle name="常规 35 5 2" xfId="18130"/>
    <cellStyle name="常规 40 5 2" xfId="18131"/>
    <cellStyle name="强调文字颜色 4 2 2 5 5" xfId="18132"/>
    <cellStyle name="常规 35 5 2 2" xfId="18133"/>
    <cellStyle name="常规 40 5 2 2" xfId="18134"/>
    <cellStyle name="常规 35 5 3" xfId="18135"/>
    <cellStyle name="常规 40 5 3" xfId="18136"/>
    <cellStyle name="常规 35 5 3 2" xfId="18137"/>
    <cellStyle name="常规 35 5 4" xfId="18138"/>
    <cellStyle name="常规 35 5 4 2" xfId="18139"/>
    <cellStyle name="常规 35 5 5" xfId="18140"/>
    <cellStyle name="常规 35 6" xfId="18141"/>
    <cellStyle name="常规 40 6" xfId="18142"/>
    <cellStyle name="常规 35 6 2" xfId="18143"/>
    <cellStyle name="常规 40 6 2" xfId="18144"/>
    <cellStyle name="常规 35 6 2 2" xfId="18145"/>
    <cellStyle name="常规 40 6 2 2" xfId="18146"/>
    <cellStyle name="常规 35 6 3" xfId="18147"/>
    <cellStyle name="常规 40 6 3" xfId="18148"/>
    <cellStyle name="强调文字颜色 5 2 2 2 5 2 2" xfId="18149"/>
    <cellStyle name="常规 35 6 3 2" xfId="18150"/>
    <cellStyle name="常规 35 6 4" xfId="18151"/>
    <cellStyle name="常规 35 6 4 2" xfId="18152"/>
    <cellStyle name="常规 35 6 5" xfId="18153"/>
    <cellStyle name="常规 35 7" xfId="18154"/>
    <cellStyle name="常规 40 7" xfId="18155"/>
    <cellStyle name="常规 35 7 2" xfId="18156"/>
    <cellStyle name="常规 40 7 2" xfId="18157"/>
    <cellStyle name="常规 7 2 2 58 2 3" xfId="18158"/>
    <cellStyle name="常规 35 7 2 2" xfId="18159"/>
    <cellStyle name="常规 7 2 2 58 2 3 2" xfId="18160"/>
    <cellStyle name="常规 35 7 3" xfId="18161"/>
    <cellStyle name="常规 7 2 2 58 2 4" xfId="18162"/>
    <cellStyle name="强调文字颜色 5 2 2 2 5 3 2" xfId="18163"/>
    <cellStyle name="常规 35 8" xfId="18164"/>
    <cellStyle name="常规 40 8" xfId="18165"/>
    <cellStyle name="常规 7 19 2 4 3 2" xfId="18166"/>
    <cellStyle name="常规 8 5 5 2" xfId="18167"/>
    <cellStyle name="常规 35 8 2" xfId="18168"/>
    <cellStyle name="常规 40 8 2" xfId="18169"/>
    <cellStyle name="常规 35 8 2 2" xfId="18170"/>
    <cellStyle name="常规 35 8 3" xfId="18171"/>
    <cellStyle name="常规 35 9 2 2" xfId="18172"/>
    <cellStyle name="常规 35 9 3" xfId="18173"/>
    <cellStyle name="常规 355" xfId="18174"/>
    <cellStyle name="常规 360" xfId="18175"/>
    <cellStyle name="常规 405" xfId="18176"/>
    <cellStyle name="常规 410" xfId="18177"/>
    <cellStyle name="常规 356" xfId="18178"/>
    <cellStyle name="常规 361" xfId="18179"/>
    <cellStyle name="常规 406" xfId="18180"/>
    <cellStyle name="常规 411" xfId="18181"/>
    <cellStyle name="常规 357" xfId="18182"/>
    <cellStyle name="常规 362" xfId="18183"/>
    <cellStyle name="常规 407" xfId="18184"/>
    <cellStyle name="常规 412" xfId="18185"/>
    <cellStyle name="常规 358" xfId="18186"/>
    <cellStyle name="常规 363" xfId="18187"/>
    <cellStyle name="常规 408" xfId="18188"/>
    <cellStyle name="常规 413" xfId="18189"/>
    <cellStyle name="常规 7 2 2 14 2 2" xfId="18190"/>
    <cellStyle name="常规 359" xfId="18191"/>
    <cellStyle name="常规 364" xfId="18192"/>
    <cellStyle name="常规 409" xfId="18193"/>
    <cellStyle name="常规 414" xfId="18194"/>
    <cellStyle name="常规 7 2 2 14 2 3" xfId="18195"/>
    <cellStyle name="常规 36" xfId="18196"/>
    <cellStyle name="常规 41" xfId="18197"/>
    <cellStyle name="常规 36 10 2 2" xfId="18198"/>
    <cellStyle name="常规 36 12" xfId="18199"/>
    <cellStyle name="常规 36 13" xfId="18200"/>
    <cellStyle name="常规 7 20 2 5 3 2" xfId="18201"/>
    <cellStyle name="常规 36 13 2" xfId="18202"/>
    <cellStyle name="强调文字颜色 4 3 2 2 2 2 3" xfId="18203"/>
    <cellStyle name="常规 36 13 2 2" xfId="18204"/>
    <cellStyle name="强调文字颜色 4 3 2 2 2 2 3 2" xfId="18205"/>
    <cellStyle name="常规 7 65 4 2" xfId="18206"/>
    <cellStyle name="常规 7 70 4 2" xfId="18207"/>
    <cellStyle name="常规 36 13 3" xfId="18208"/>
    <cellStyle name="强调文字颜色 4 3 2 2 2 2 4" xfId="18209"/>
    <cellStyle name="常规 36 14" xfId="18210"/>
    <cellStyle name="适中 3 3 3 2 2 2" xfId="18211"/>
    <cellStyle name="常规 36 14 2" xfId="18212"/>
    <cellStyle name="常规 36 14 2 2" xfId="18213"/>
    <cellStyle name="常规 36 14 3" xfId="18214"/>
    <cellStyle name="常规 36 15" xfId="18215"/>
    <cellStyle name="常规 36 20" xfId="18216"/>
    <cellStyle name="常规 36 15 2" xfId="18217"/>
    <cellStyle name="常规 36 20 2" xfId="18218"/>
    <cellStyle name="常规 36 15 2 2" xfId="18219"/>
    <cellStyle name="常规 36 20 2 2" xfId="18220"/>
    <cellStyle name="常规 36 15 3" xfId="18221"/>
    <cellStyle name="常规 36 20 3" xfId="18222"/>
    <cellStyle name="常规 36 16" xfId="18223"/>
    <cellStyle name="常规 36 21" xfId="18224"/>
    <cellStyle name="常规 7 2 2 3 2 2 2" xfId="18225"/>
    <cellStyle name="常规 36 16 2" xfId="18226"/>
    <cellStyle name="常规 36 21 2" xfId="18227"/>
    <cellStyle name="常规 36 16 2 2" xfId="18228"/>
    <cellStyle name="常规 36 21 2 2" xfId="18229"/>
    <cellStyle name="常规 36 17" xfId="18230"/>
    <cellStyle name="常规 36 22" xfId="18231"/>
    <cellStyle name="常规 36 17 2" xfId="18232"/>
    <cellStyle name="常规 36 22 2" xfId="18233"/>
    <cellStyle name="常规 36 17 2 2" xfId="18234"/>
    <cellStyle name="常规 36 22 2 2" xfId="18235"/>
    <cellStyle name="常规 36 17 3" xfId="18236"/>
    <cellStyle name="常规 36 22 3" xfId="18237"/>
    <cellStyle name="常规 36 18" xfId="18238"/>
    <cellStyle name="常规 36 23" xfId="18239"/>
    <cellStyle name="常规 36 18 2" xfId="18240"/>
    <cellStyle name="常规 36 23 2" xfId="18241"/>
    <cellStyle name="常规 36 18 2 2" xfId="18242"/>
    <cellStyle name="常规 36 23 2 2" xfId="18243"/>
    <cellStyle name="常规 8 2 2 2 4" xfId="18244"/>
    <cellStyle name="常规 36 18 3" xfId="18245"/>
    <cellStyle name="常规 36 23 3" xfId="18246"/>
    <cellStyle name="常规 36 19" xfId="18247"/>
    <cellStyle name="常规 36 24" xfId="18248"/>
    <cellStyle name="常规 36 19 2" xfId="18249"/>
    <cellStyle name="常规 36 24 2" xfId="18250"/>
    <cellStyle name="常规 36 19 2 2" xfId="18251"/>
    <cellStyle name="常规 36 24 2 2" xfId="18252"/>
    <cellStyle name="常规 8 2 3 2 4" xfId="18253"/>
    <cellStyle name="常规 36 19 3" xfId="18254"/>
    <cellStyle name="常规 36 24 3" xfId="18255"/>
    <cellStyle name="常规 36 2" xfId="18256"/>
    <cellStyle name="常规 41 2" xfId="18257"/>
    <cellStyle name="常规 36 2 2" xfId="18258"/>
    <cellStyle name="常规 41 2 2" xfId="18259"/>
    <cellStyle name="强调文字颜色 4 2 3 2 5" xfId="18260"/>
    <cellStyle name="常规 36 2 2 2" xfId="18261"/>
    <cellStyle name="常规 41 2 2 2" xfId="18262"/>
    <cellStyle name="常规 36 2 2 3" xfId="18263"/>
    <cellStyle name="常规 41 2 2 3" xfId="18264"/>
    <cellStyle name="常规 36 2 2 3 2" xfId="18265"/>
    <cellStyle name="常规 41 2 2 3 2" xfId="18266"/>
    <cellStyle name="常规 36 2 2 4" xfId="18267"/>
    <cellStyle name="常规 41 2 2 4" xfId="18268"/>
    <cellStyle name="常规 36 2 2 4 2" xfId="18269"/>
    <cellStyle name="常规 41 2 2 4 2" xfId="18270"/>
    <cellStyle name="常规 36 2 2 4 2 2" xfId="18271"/>
    <cellStyle name="常规 41 2 2 4 2 2" xfId="18272"/>
    <cellStyle name="常规 36 2 2 5" xfId="18273"/>
    <cellStyle name="常规 41 2 2 5" xfId="18274"/>
    <cellStyle name="常规 36 2 2 5 2" xfId="18275"/>
    <cellStyle name="常规 41 2 2 5 2" xfId="18276"/>
    <cellStyle name="常规 36 2 2 6 2" xfId="18277"/>
    <cellStyle name="常规 7 20 2 5 2 3" xfId="18278"/>
    <cellStyle name="常规 36 2 2 7" xfId="18279"/>
    <cellStyle name="适中 3 3 3 2 2" xfId="18280"/>
    <cellStyle name="常规 36 2 3" xfId="18281"/>
    <cellStyle name="常规 41 2 3" xfId="18282"/>
    <cellStyle name="常规 36 2 3 2" xfId="18283"/>
    <cellStyle name="常规 41 2 3 2" xfId="18284"/>
    <cellStyle name="常规 36 2 3 2 2" xfId="18285"/>
    <cellStyle name="常规 41 2 3 2 2" xfId="18286"/>
    <cellStyle name="常规 36 2 3 2 2 2" xfId="18287"/>
    <cellStyle name="常规 41 2 3 2 2 2" xfId="18288"/>
    <cellStyle name="常规 36 2 3 3" xfId="18289"/>
    <cellStyle name="常规 41 2 3 3" xfId="18290"/>
    <cellStyle name="常规 36 2 3 3 2" xfId="18291"/>
    <cellStyle name="常规 41 2 3 3 2" xfId="18292"/>
    <cellStyle name="汇总 3 3 2 2 3" xfId="18293"/>
    <cellStyle name="常规 36 2 3 4" xfId="18294"/>
    <cellStyle name="常规 41 2 3 4" xfId="18295"/>
    <cellStyle name="常规 36 2 4" xfId="18296"/>
    <cellStyle name="常规 41 2 4" xfId="18297"/>
    <cellStyle name="常规 36 2 4 2" xfId="18298"/>
    <cellStyle name="常规 41 2 4 2" xfId="18299"/>
    <cellStyle name="好 2 2 3 2 3" xfId="18300"/>
    <cellStyle name="常规 36 2 4 2 2" xfId="18301"/>
    <cellStyle name="常规 41 2 4 2 2" xfId="18302"/>
    <cellStyle name="好 2 2 3 2 3 2" xfId="18303"/>
    <cellStyle name="常规 36 2 4 3" xfId="18304"/>
    <cellStyle name="常规 41 2 4 3" xfId="18305"/>
    <cellStyle name="好 2 2 3 2 4" xfId="18306"/>
    <cellStyle name="常规 36 2 5" xfId="18307"/>
    <cellStyle name="常规 41 2 5" xfId="18308"/>
    <cellStyle name="常规 36 2 5 2" xfId="18309"/>
    <cellStyle name="常规 41 2 5 2" xfId="18310"/>
    <cellStyle name="常规 36 2 5 2 2" xfId="18311"/>
    <cellStyle name="常规 41 2 5 2 2" xfId="18312"/>
    <cellStyle name="常规 36 2 5 3" xfId="18313"/>
    <cellStyle name="常规 41 2 5 3" xfId="18314"/>
    <cellStyle name="常规 36 2 6" xfId="18315"/>
    <cellStyle name="常规 41 2 6" xfId="18316"/>
    <cellStyle name="常规 36 2 6 2" xfId="18317"/>
    <cellStyle name="常规 41 2 6 2" xfId="18318"/>
    <cellStyle name="常规 36 2 7" xfId="18319"/>
    <cellStyle name="常规 41 2 7" xfId="18320"/>
    <cellStyle name="常规 36 2 7 2" xfId="18321"/>
    <cellStyle name="常规 41 2 7 2" xfId="18322"/>
    <cellStyle name="常规 36 2 8" xfId="18323"/>
    <cellStyle name="常规 41 2 8" xfId="18324"/>
    <cellStyle name="常规 6 3 4 2" xfId="18325"/>
    <cellStyle name="常规 7 2 2 2 27 3 2" xfId="18326"/>
    <cellStyle name="常规 7 2 2 2 32 3 2" xfId="18327"/>
    <cellStyle name="常规 36 25" xfId="18328"/>
    <cellStyle name="常规 36 30" xfId="18329"/>
    <cellStyle name="好 4 7 2 2" xfId="18330"/>
    <cellStyle name="常规 36 25 2" xfId="18331"/>
    <cellStyle name="常规 36 30 2" xfId="18332"/>
    <cellStyle name="常规 36 25 2 2" xfId="18333"/>
    <cellStyle name="常规 36 30 2 2" xfId="18334"/>
    <cellStyle name="常规 36 25 3" xfId="18335"/>
    <cellStyle name="常规 36 30 3" xfId="18336"/>
    <cellStyle name="强调文字颜色 3 3 2 2" xfId="18337"/>
    <cellStyle name="常规 36 26" xfId="18338"/>
    <cellStyle name="常规 36 31" xfId="18339"/>
    <cellStyle name="常规 7 19 13 2 2" xfId="18340"/>
    <cellStyle name="常规 36 28" xfId="18341"/>
    <cellStyle name="常规 36 33" xfId="18342"/>
    <cellStyle name="常规 36 29" xfId="18343"/>
    <cellStyle name="常规 36 34" xfId="18344"/>
    <cellStyle name="注释 2 25 3 2" xfId="18345"/>
    <cellStyle name="注释 2 30 3 2" xfId="18346"/>
    <cellStyle name="常规 36 3" xfId="18347"/>
    <cellStyle name="常规 41 3" xfId="18348"/>
    <cellStyle name="常规 36 3 2 2 2 2" xfId="18349"/>
    <cellStyle name="常规 41 3 2 2 2 2" xfId="18350"/>
    <cellStyle name="常规 36 3 2 3" xfId="18351"/>
    <cellStyle name="常规 41 3 2 3" xfId="18352"/>
    <cellStyle name="常规 36 3 2 3 2" xfId="18353"/>
    <cellStyle name="常规 41 3 2 3 2" xfId="18354"/>
    <cellStyle name="常规 36 3 2 4" xfId="18355"/>
    <cellStyle name="常规 41 3 2 4" xfId="18356"/>
    <cellStyle name="常规 36 3 2 4 2" xfId="18357"/>
    <cellStyle name="常规 36 3 2 5" xfId="18358"/>
    <cellStyle name="常规 36 3 3 2 2" xfId="18359"/>
    <cellStyle name="常规 41 3 3 2 2" xfId="18360"/>
    <cellStyle name="常规 36 3 3 3" xfId="18361"/>
    <cellStyle name="常规 41 3 3 3" xfId="18362"/>
    <cellStyle name="常规 36 3 4" xfId="18363"/>
    <cellStyle name="常规 41 3 4" xfId="18364"/>
    <cellStyle name="常规 36 3 4 2" xfId="18365"/>
    <cellStyle name="常规 41 3 4 2" xfId="18366"/>
    <cellStyle name="好 2 2 4 2 3" xfId="18367"/>
    <cellStyle name="常规 36 3 4 2 2" xfId="18368"/>
    <cellStyle name="常规 41 3 4 2 2" xfId="18369"/>
    <cellStyle name="好 2 2 4 2 3 2" xfId="18370"/>
    <cellStyle name="常规 36 3 4 3" xfId="18371"/>
    <cellStyle name="常规 41 3 4 3" xfId="18372"/>
    <cellStyle name="好 2 2 4 2 4" xfId="18373"/>
    <cellStyle name="常规 36 3 5" xfId="18374"/>
    <cellStyle name="常规 41 3 5" xfId="18375"/>
    <cellStyle name="常规 36 3 5 2" xfId="18376"/>
    <cellStyle name="常规 41 3 5 2" xfId="18377"/>
    <cellStyle name="常规 36 3 6" xfId="18378"/>
    <cellStyle name="常规 41 3 6" xfId="18379"/>
    <cellStyle name="常规 36 3 6 2" xfId="18380"/>
    <cellStyle name="常规 36 3 7" xfId="18381"/>
    <cellStyle name="常规 36 35" xfId="18382"/>
    <cellStyle name="常规 36 40" xfId="18383"/>
    <cellStyle name="强调文字颜色 5 3 2 2" xfId="18384"/>
    <cellStyle name="常规 8 4 2 19 5" xfId="18385"/>
    <cellStyle name="常规 8 4 2 24 5" xfId="18386"/>
    <cellStyle name="链接单元格 3 4 2 3 2" xfId="18387"/>
    <cellStyle name="常规 36 35 2 2" xfId="18388"/>
    <cellStyle name="常规 36 40 2 2" xfId="18389"/>
    <cellStyle name="强调文字颜色 5 3 2 2 2 2" xfId="18390"/>
    <cellStyle name="链接单元格 3 4 2 4" xfId="18391"/>
    <cellStyle name="强调文字颜色 3 3 7 2" xfId="18392"/>
    <cellStyle name="常规 36 35 3" xfId="18393"/>
    <cellStyle name="常规 36 40 3" xfId="18394"/>
    <cellStyle name="强调文字颜色 5 3 2 2 3" xfId="18395"/>
    <cellStyle name="常规 36 36" xfId="18396"/>
    <cellStyle name="常规 36 41" xfId="18397"/>
    <cellStyle name="强调文字颜色 5 3 2 3" xfId="18398"/>
    <cellStyle name="常规 36 36 2" xfId="18399"/>
    <cellStyle name="常规 36 41 2" xfId="18400"/>
    <cellStyle name="检查单元格 3" xfId="18401"/>
    <cellStyle name="强调文字颜色 5 3 2 3 2" xfId="18402"/>
    <cellStyle name="常规 36 36 2 2" xfId="18403"/>
    <cellStyle name="常规 36 41 2 2" xfId="18404"/>
    <cellStyle name="检查单元格 3 2" xfId="18405"/>
    <cellStyle name="强调文字颜色 5 3 2 3 2 2" xfId="18406"/>
    <cellStyle name="强调文字颜色 3 3 8 2" xfId="18407"/>
    <cellStyle name="常规 36 36 3" xfId="18408"/>
    <cellStyle name="常规 36 41 3" xfId="18409"/>
    <cellStyle name="检查单元格 4" xfId="18410"/>
    <cellStyle name="强调文字颜色 5 3 2 3 3" xfId="18411"/>
    <cellStyle name="常规 36 37" xfId="18412"/>
    <cellStyle name="常规 36 42" xfId="18413"/>
    <cellStyle name="强调文字颜色 5 3 2 4" xfId="18414"/>
    <cellStyle name="强调文字颜色 6 2 2 2 3 2 3 2" xfId="18415"/>
    <cellStyle name="常规 36 37 2" xfId="18416"/>
    <cellStyle name="常规 36 42 2" xfId="18417"/>
    <cellStyle name="强调文字颜色 5 3 2 4 2" xfId="18418"/>
    <cellStyle name="常规 36 37 2 2" xfId="18419"/>
    <cellStyle name="常规 36 42 2 2" xfId="18420"/>
    <cellStyle name="强调文字颜色 5 3 2 4 2 2" xfId="18421"/>
    <cellStyle name="强调文字颜色 3 3 9 2" xfId="18422"/>
    <cellStyle name="常规 36 37 3" xfId="18423"/>
    <cellStyle name="常规 36 42 3" xfId="18424"/>
    <cellStyle name="强调文字颜色 5 3 2 4 3" xfId="18425"/>
    <cellStyle name="常规 36 38" xfId="18426"/>
    <cellStyle name="常规 36 43" xfId="18427"/>
    <cellStyle name="强调文字颜色 5 3 2 5" xfId="18428"/>
    <cellStyle name="常规 36 38 2" xfId="18429"/>
    <cellStyle name="常规 36 43 2" xfId="18430"/>
    <cellStyle name="强调文字颜色 5 3 2 5 2" xfId="18431"/>
    <cellStyle name="常规 36 38 2 2" xfId="18432"/>
    <cellStyle name="常规 36 43 2 2" xfId="18433"/>
    <cellStyle name="强调文字颜色 5 3 2 5 2 2" xfId="18434"/>
    <cellStyle name="常规 36 38 3" xfId="18435"/>
    <cellStyle name="常规 36 43 3" xfId="18436"/>
    <cellStyle name="强调文字颜色 5 3 2 5 3" xfId="18437"/>
    <cellStyle name="常规 36 39" xfId="18438"/>
    <cellStyle name="常规 36 44" xfId="18439"/>
    <cellStyle name="强调文字颜色 5 3 2 6" xfId="18440"/>
    <cellStyle name="常规 36 39 2" xfId="18441"/>
    <cellStyle name="常规 36 44 2" xfId="18442"/>
    <cellStyle name="强调文字颜色 5 3 2 6 2" xfId="18443"/>
    <cellStyle name="常规 36 39 2 2" xfId="18444"/>
    <cellStyle name="常规 36 44 2 2" xfId="18445"/>
    <cellStyle name="强调文字颜色 5 3 2 6 2 2" xfId="18446"/>
    <cellStyle name="常规 36 39 3" xfId="18447"/>
    <cellStyle name="常规 36 44 3" xfId="18448"/>
    <cellStyle name="强调文字颜色 5 3 2 6 3" xfId="18449"/>
    <cellStyle name="常规 36 4" xfId="18450"/>
    <cellStyle name="常规 41 4" xfId="18451"/>
    <cellStyle name="常规 8 4 2 3 4 2 2" xfId="18452"/>
    <cellStyle name="常规 36 4 2 3" xfId="18453"/>
    <cellStyle name="常规 41 4 2 3" xfId="18454"/>
    <cellStyle name="常规 36 4 2 4" xfId="18455"/>
    <cellStyle name="常规 36 4 4" xfId="18456"/>
    <cellStyle name="常规 41 4 4" xfId="18457"/>
    <cellStyle name="常规 36 4 4 2" xfId="18458"/>
    <cellStyle name="好 2 2 5 2 3" xfId="18459"/>
    <cellStyle name="常规 36 4 5" xfId="18460"/>
    <cellStyle name="常规 36 45" xfId="18461"/>
    <cellStyle name="强调文字颜色 5 3 2 7" xfId="18462"/>
    <cellStyle name="常规 36 45 2" xfId="18463"/>
    <cellStyle name="强调文字颜色 5 3 2 7 2" xfId="18464"/>
    <cellStyle name="常规 36 46" xfId="18465"/>
    <cellStyle name="强调文字颜色 5 3 2 8" xfId="18466"/>
    <cellStyle name="常规 36 46 2" xfId="18467"/>
    <cellStyle name="强调文字颜色 5 3 2 8 2" xfId="18468"/>
    <cellStyle name="常规 36 47" xfId="18469"/>
    <cellStyle name="强调文字颜色 5 3 2 9" xfId="18470"/>
    <cellStyle name="常规 36 47 2" xfId="18471"/>
    <cellStyle name="常规 36 48" xfId="18472"/>
    <cellStyle name="常规 36 49" xfId="18473"/>
    <cellStyle name="常规 36 5" xfId="18474"/>
    <cellStyle name="常规 41 5" xfId="18475"/>
    <cellStyle name="常规 36 5 2" xfId="18476"/>
    <cellStyle name="常规 41 5 2" xfId="18477"/>
    <cellStyle name="常规 9 25" xfId="18478"/>
    <cellStyle name="常规 9 30" xfId="18479"/>
    <cellStyle name="常规 36 5 3" xfId="18480"/>
    <cellStyle name="常规 41 5 3" xfId="18481"/>
    <cellStyle name="常规 9 26" xfId="18482"/>
    <cellStyle name="常规 9 31" xfId="18483"/>
    <cellStyle name="注释 2 5 2 2 2 2" xfId="18484"/>
    <cellStyle name="常规 36 5 4" xfId="18485"/>
    <cellStyle name="常规 9 27" xfId="18486"/>
    <cellStyle name="常规 9 32" xfId="18487"/>
    <cellStyle name="常规 36 5 5" xfId="18488"/>
    <cellStyle name="常规 9 28" xfId="18489"/>
    <cellStyle name="常规 9 33" xfId="18490"/>
    <cellStyle name="常规 36 6" xfId="18491"/>
    <cellStyle name="常规 41 6" xfId="18492"/>
    <cellStyle name="常规 36 6 2" xfId="18493"/>
    <cellStyle name="常规 41 6 2" xfId="18494"/>
    <cellStyle name="常规 36 6 2 2" xfId="18495"/>
    <cellStyle name="常规 41 6 2 2" xfId="18496"/>
    <cellStyle name="常规 36 6 3" xfId="18497"/>
    <cellStyle name="常规 41 6 3" xfId="18498"/>
    <cellStyle name="注释 2 5 2 2 3 2" xfId="18499"/>
    <cellStyle name="常规 36 6 3 2" xfId="18500"/>
    <cellStyle name="常规 36 6 4" xfId="18501"/>
    <cellStyle name="常规 36 6 4 2" xfId="18502"/>
    <cellStyle name="常规 36 6 5" xfId="18503"/>
    <cellStyle name="常规 36 7" xfId="18504"/>
    <cellStyle name="常规 41 7" xfId="18505"/>
    <cellStyle name="常规 36 7 2" xfId="18506"/>
    <cellStyle name="常规 41 7 2" xfId="18507"/>
    <cellStyle name="常规 36 7 2 2" xfId="18508"/>
    <cellStyle name="常规 36 7 3" xfId="18509"/>
    <cellStyle name="常规 36 8" xfId="18510"/>
    <cellStyle name="常规 41 8" xfId="18511"/>
    <cellStyle name="常规 8 5 6 2" xfId="18512"/>
    <cellStyle name="常规 36 8 2" xfId="18513"/>
    <cellStyle name="常规 41 8 2" xfId="18514"/>
    <cellStyle name="常规 36 8 2 2" xfId="18515"/>
    <cellStyle name="常规 36 8 3" xfId="18516"/>
    <cellStyle name="常规 36 9 2" xfId="18517"/>
    <cellStyle name="常规 36 9 2 2" xfId="18518"/>
    <cellStyle name="常规 36 9 3" xfId="18519"/>
    <cellStyle name="常规 365" xfId="18520"/>
    <cellStyle name="常规 370" xfId="18521"/>
    <cellStyle name="常规 415" xfId="18522"/>
    <cellStyle name="常规 420" xfId="18523"/>
    <cellStyle name="常规 7 2 2 14 2 4" xfId="18524"/>
    <cellStyle name="常规 366" xfId="18525"/>
    <cellStyle name="常规 371" xfId="18526"/>
    <cellStyle name="常规 416" xfId="18527"/>
    <cellStyle name="常规 421" xfId="18528"/>
    <cellStyle name="常规 367" xfId="18529"/>
    <cellStyle name="常规 372" xfId="18530"/>
    <cellStyle name="常规 417" xfId="18531"/>
    <cellStyle name="常规 422" xfId="18532"/>
    <cellStyle name="常规 368" xfId="18533"/>
    <cellStyle name="常规 373" xfId="18534"/>
    <cellStyle name="常规 418" xfId="18535"/>
    <cellStyle name="常规 423" xfId="18536"/>
    <cellStyle name="常规 7 2 2 2 2 6 2 2" xfId="18537"/>
    <cellStyle name="常规 369" xfId="18538"/>
    <cellStyle name="常规 374" xfId="18539"/>
    <cellStyle name="常规 419" xfId="18540"/>
    <cellStyle name="常规 424" xfId="18541"/>
    <cellStyle name="常规 7 2 2 2 2 6 2 3" xfId="18542"/>
    <cellStyle name="常规 37" xfId="18543"/>
    <cellStyle name="常规 42" xfId="18544"/>
    <cellStyle name="常规 37 10 2 2" xfId="18545"/>
    <cellStyle name="常规 37 11 3" xfId="18546"/>
    <cellStyle name="常规 7 75 2 2" xfId="18547"/>
    <cellStyle name="常规 37 12 2 2" xfId="18548"/>
    <cellStyle name="常规 37 13" xfId="18549"/>
    <cellStyle name="常规 37 13 2" xfId="18550"/>
    <cellStyle name="常规 37 13 2 2" xfId="18551"/>
    <cellStyle name="常规 37 14" xfId="18552"/>
    <cellStyle name="常规 37 14 2" xfId="18553"/>
    <cellStyle name="常规 37 14 2 2" xfId="18554"/>
    <cellStyle name="常规 37 14 3" xfId="18555"/>
    <cellStyle name="常规 37 15" xfId="18556"/>
    <cellStyle name="常规 37 20" xfId="18557"/>
    <cellStyle name="常规 37 15 2" xfId="18558"/>
    <cellStyle name="常规 37 20 2" xfId="18559"/>
    <cellStyle name="常规 37 15 2 2" xfId="18560"/>
    <cellStyle name="常规 37 20 2 2" xfId="18561"/>
    <cellStyle name="常规 37 15 3" xfId="18562"/>
    <cellStyle name="常规 37 20 3" xfId="18563"/>
    <cellStyle name="常规 37 16" xfId="18564"/>
    <cellStyle name="常规 37 21" xfId="18565"/>
    <cellStyle name="常规 37 16 2" xfId="18566"/>
    <cellStyle name="常规 37 21 2" xfId="18567"/>
    <cellStyle name="常规 37 16 2 2" xfId="18568"/>
    <cellStyle name="常规 37 21 2 2" xfId="18569"/>
    <cellStyle name="常规 37 16 3" xfId="18570"/>
    <cellStyle name="常规 37 21 3" xfId="18571"/>
    <cellStyle name="常规 37 17" xfId="18572"/>
    <cellStyle name="常规 37 22" xfId="18573"/>
    <cellStyle name="常规 37 17 2" xfId="18574"/>
    <cellStyle name="常规 37 22 2" xfId="18575"/>
    <cellStyle name="常规 37 17 2 2" xfId="18576"/>
    <cellStyle name="常规 37 22 2 2" xfId="18577"/>
    <cellStyle name="常规 8 2 2 19 4" xfId="18578"/>
    <cellStyle name="常规 8 2 2 24 4" xfId="18579"/>
    <cellStyle name="常规 37 17 3" xfId="18580"/>
    <cellStyle name="常规 37 22 3" xfId="18581"/>
    <cellStyle name="常规 37 18 3" xfId="18582"/>
    <cellStyle name="常规 37 23 3" xfId="18583"/>
    <cellStyle name="常规 37 19" xfId="18584"/>
    <cellStyle name="常规 37 24" xfId="18585"/>
    <cellStyle name="常规 37 19 3" xfId="18586"/>
    <cellStyle name="常规 37 24 3" xfId="18587"/>
    <cellStyle name="常规 37 2" xfId="18588"/>
    <cellStyle name="常规 42 2" xfId="18589"/>
    <cellStyle name="常规 37 2 2" xfId="18590"/>
    <cellStyle name="常规 42 2 2" xfId="18591"/>
    <cellStyle name="常规 37 2 2 2" xfId="18592"/>
    <cellStyle name="常规 42 2 2 2" xfId="18593"/>
    <cellStyle name="常规 37 2 2 2 2" xfId="18594"/>
    <cellStyle name="常规 37 2 2 2 3" xfId="18595"/>
    <cellStyle name="常规 37 2 2 2 3 2" xfId="18596"/>
    <cellStyle name="常规 7 2 2 2 2 37" xfId="18597"/>
    <cellStyle name="常规 7 2 2 2 2 42" xfId="18598"/>
    <cellStyle name="常规 37 2 2 2 4" xfId="18599"/>
    <cellStyle name="常规 4 5 2 3 2" xfId="18600"/>
    <cellStyle name="常规 37 2 2 3" xfId="18601"/>
    <cellStyle name="常规 4 10 2 2" xfId="18602"/>
    <cellStyle name="常规 37 2 2 3 2" xfId="18603"/>
    <cellStyle name="常规 7 2 2 2 37" xfId="18604"/>
    <cellStyle name="常规 7 2 2 2 42" xfId="18605"/>
    <cellStyle name="常规 37 2 2 3 3" xfId="18606"/>
    <cellStyle name="常规 7 2 2 2 38" xfId="18607"/>
    <cellStyle name="常规 7 2 2 2 43" xfId="18608"/>
    <cellStyle name="常规 37 2 2 4" xfId="18609"/>
    <cellStyle name="常规 37 2 2 4 2" xfId="18610"/>
    <cellStyle name="常规 37 2 2 4 3" xfId="18611"/>
    <cellStyle name="汇总 3 3 3 2 2 2" xfId="18612"/>
    <cellStyle name="常规 37 2 2 5" xfId="18613"/>
    <cellStyle name="常规 37 2 2 5 2" xfId="18614"/>
    <cellStyle name="常规 37 2 2 6 2" xfId="18615"/>
    <cellStyle name="常规 37 2 2 7" xfId="18616"/>
    <cellStyle name="强调文字颜色 1 2 2 2 4 3 2" xfId="18617"/>
    <cellStyle name="常规 37 2 3" xfId="18618"/>
    <cellStyle name="常规 42 2 3" xfId="18619"/>
    <cellStyle name="常规 37 2 3 2" xfId="18620"/>
    <cellStyle name="常规 42 2 3 2" xfId="18621"/>
    <cellStyle name="常规 7 2 2 37" xfId="18622"/>
    <cellStyle name="常规 7 2 2 42" xfId="18623"/>
    <cellStyle name="常规 37 2 3 2 2" xfId="18624"/>
    <cellStyle name="常规 7 2 2 37 2" xfId="18625"/>
    <cellStyle name="常规 7 2 2 42 2" xfId="18626"/>
    <cellStyle name="常规 37 2 3 2 2 2" xfId="18627"/>
    <cellStyle name="常规 7 2 2 37 2 2" xfId="18628"/>
    <cellStyle name="常规 7 2 2 42 2 2" xfId="18629"/>
    <cellStyle name="常规 37 2 3 2 3" xfId="18630"/>
    <cellStyle name="常规 7 2 2 37 3" xfId="18631"/>
    <cellStyle name="常规 7 2 2 42 3" xfId="18632"/>
    <cellStyle name="常规 37 2 3 3" xfId="18633"/>
    <cellStyle name="常规 7 2 2 38" xfId="18634"/>
    <cellStyle name="常规 7 2 2 43" xfId="18635"/>
    <cellStyle name="常规 37 2 3 3 2" xfId="18636"/>
    <cellStyle name="常规 7 2 2 38 2" xfId="18637"/>
    <cellStyle name="常规 7 2 2 43 2" xfId="18638"/>
    <cellStyle name="常规 37 2 3 4" xfId="18639"/>
    <cellStyle name="常规 7 2 2 39" xfId="18640"/>
    <cellStyle name="常规 7 2 2 44" xfId="18641"/>
    <cellStyle name="常规 37 2 4" xfId="18642"/>
    <cellStyle name="常规 42 2 4" xfId="18643"/>
    <cellStyle name="常规 7 2 2 5 2 4" xfId="18644"/>
    <cellStyle name="常规 37 2 4 2" xfId="18645"/>
    <cellStyle name="好 2 3 3 2 3" xfId="18646"/>
    <cellStyle name="常规 37 2 4 2 2" xfId="18647"/>
    <cellStyle name="好 2 3 3 2 3 2" xfId="18648"/>
    <cellStyle name="常规 37 2 4 3" xfId="18649"/>
    <cellStyle name="好 2 3 3 2 4" xfId="18650"/>
    <cellStyle name="常规 37 2 5" xfId="18651"/>
    <cellStyle name="常规 37 2 5 2" xfId="18652"/>
    <cellStyle name="常规 37 2 5 2 2" xfId="18653"/>
    <cellStyle name="常规 37 2 6" xfId="18654"/>
    <cellStyle name="常规 37 2 6 2" xfId="18655"/>
    <cellStyle name="常规 37 2 7" xfId="18656"/>
    <cellStyle name="常规 37 2 7 2" xfId="18657"/>
    <cellStyle name="常规 37 2 8" xfId="18658"/>
    <cellStyle name="常规 7 2 2 2 28 3 2" xfId="18659"/>
    <cellStyle name="常规 7 2 2 2 33 3 2" xfId="18660"/>
    <cellStyle name="常规 37 25" xfId="18661"/>
    <cellStyle name="常规 37 30" xfId="18662"/>
    <cellStyle name="常规 8 36 4 2 2" xfId="18663"/>
    <cellStyle name="常规 8 41 4 2 2" xfId="18664"/>
    <cellStyle name="常规 37 25 3" xfId="18665"/>
    <cellStyle name="常规 37 30 3" xfId="18666"/>
    <cellStyle name="常规 37 26" xfId="18667"/>
    <cellStyle name="常规 37 31" xfId="18668"/>
    <cellStyle name="输入 3 3 6 2" xfId="18669"/>
    <cellStyle name="常规 37 26 2" xfId="18670"/>
    <cellStyle name="常规 37 31 2" xfId="18671"/>
    <cellStyle name="常规 37 26 2 2" xfId="18672"/>
    <cellStyle name="常规 37 31 2 2" xfId="18673"/>
    <cellStyle name="常规 37 27 2" xfId="18674"/>
    <cellStyle name="常规 37 32 2" xfId="18675"/>
    <cellStyle name="常规 37 27 2 2" xfId="18676"/>
    <cellStyle name="常规 37 32 2 2" xfId="18677"/>
    <cellStyle name="常规 37 28" xfId="18678"/>
    <cellStyle name="常规 37 33" xfId="18679"/>
    <cellStyle name="常规 37 28 2" xfId="18680"/>
    <cellStyle name="常规 37 33 2" xfId="18681"/>
    <cellStyle name="常规 37 28 2 2" xfId="18682"/>
    <cellStyle name="常规 37 33 2 2" xfId="18683"/>
    <cellStyle name="常规 37 29" xfId="18684"/>
    <cellStyle name="常规 37 34" xfId="18685"/>
    <cellStyle name="常规 37 29 2" xfId="18686"/>
    <cellStyle name="常规 37 34 2" xfId="18687"/>
    <cellStyle name="常规 37 29 2 2" xfId="18688"/>
    <cellStyle name="常规 37 34 2 2" xfId="18689"/>
    <cellStyle name="常规 45 4" xfId="18690"/>
    <cellStyle name="常规 50 4" xfId="18691"/>
    <cellStyle name="常规 37 3" xfId="18692"/>
    <cellStyle name="常规 42 3" xfId="18693"/>
    <cellStyle name="常规 37 3 2 2 2" xfId="18694"/>
    <cellStyle name="常规 7 2 37 2 2" xfId="18695"/>
    <cellStyle name="常规 7 2 42 2 2" xfId="18696"/>
    <cellStyle name="常规 8 4 2 47" xfId="18697"/>
    <cellStyle name="常规 37 3 2 2 2 2" xfId="18698"/>
    <cellStyle name="常规 7 2 37 2 2 2" xfId="18699"/>
    <cellStyle name="常规 7 2 42 2 2 2" xfId="18700"/>
    <cellStyle name="注释 3 4 4" xfId="18701"/>
    <cellStyle name="常规 9 14 3" xfId="18702"/>
    <cellStyle name="常规 37 3 2 2 3" xfId="18703"/>
    <cellStyle name="常规 7 2 37 2 3" xfId="18704"/>
    <cellStyle name="常规 7 2 42 2 3" xfId="18705"/>
    <cellStyle name="常规 4 11 2 2" xfId="18706"/>
    <cellStyle name="常规 37 3 2 3" xfId="18707"/>
    <cellStyle name="常规 7 2 37 3" xfId="18708"/>
    <cellStyle name="常规 7 2 42 3" xfId="18709"/>
    <cellStyle name="常规 37 3 2 3 2" xfId="18710"/>
    <cellStyle name="常规 7 2 37 3 2" xfId="18711"/>
    <cellStyle name="常规 7 2 42 3 2" xfId="18712"/>
    <cellStyle name="常规 37 3 2 4" xfId="18713"/>
    <cellStyle name="常规 7 2 37 4" xfId="18714"/>
    <cellStyle name="常规 7 2 42 4" xfId="18715"/>
    <cellStyle name="常规 37 3 2 4 2" xfId="18716"/>
    <cellStyle name="常规 7 2 37 4 2" xfId="18717"/>
    <cellStyle name="常规 7 2 42 4 2" xfId="18718"/>
    <cellStyle name="常规 37 3 2 5" xfId="18719"/>
    <cellStyle name="常规 7 2 37 5" xfId="18720"/>
    <cellStyle name="常规 7 2 42 5" xfId="18721"/>
    <cellStyle name="常规 37 3 3 2" xfId="18722"/>
    <cellStyle name="常规 7 2 38 2" xfId="18723"/>
    <cellStyle name="常规 7 2 43 2" xfId="18724"/>
    <cellStyle name="常规 37 3 3 2 2" xfId="18725"/>
    <cellStyle name="常规 7 2 38 2 2" xfId="18726"/>
    <cellStyle name="常规 7 2 43 2 2" xfId="18727"/>
    <cellStyle name="常规 37 3 3 3" xfId="18728"/>
    <cellStyle name="常规 7 2 38 3" xfId="18729"/>
    <cellStyle name="常规 7 2 43 3" xfId="18730"/>
    <cellStyle name="常规 37 3 4" xfId="18731"/>
    <cellStyle name="常规 7 2 39" xfId="18732"/>
    <cellStyle name="常规 7 2 44" xfId="18733"/>
    <cellStyle name="常规 7 2 2 6 2 4" xfId="18734"/>
    <cellStyle name="常规 37 3 4 2" xfId="18735"/>
    <cellStyle name="常规 7 2 39 2" xfId="18736"/>
    <cellStyle name="常规 7 2 44 2" xfId="18737"/>
    <cellStyle name="好 2 3 4 2 3" xfId="18738"/>
    <cellStyle name="常规 37 3 4 2 2" xfId="18739"/>
    <cellStyle name="常规 7 2 39 2 2" xfId="18740"/>
    <cellStyle name="常规 7 2 44 2 2" xfId="18741"/>
    <cellStyle name="好 2 3 4 2 3 2" xfId="18742"/>
    <cellStyle name="常规 37 3 4 3" xfId="18743"/>
    <cellStyle name="常规 7 2 39 3" xfId="18744"/>
    <cellStyle name="常规 7 2 44 3" xfId="18745"/>
    <cellStyle name="好 2 3 4 2 4" xfId="18746"/>
    <cellStyle name="常规 37 3 5" xfId="18747"/>
    <cellStyle name="常规 7 2 45" xfId="18748"/>
    <cellStyle name="常规 7 2 50" xfId="18749"/>
    <cellStyle name="常规 37 3 5 2" xfId="18750"/>
    <cellStyle name="常规 7 2 45 2" xfId="18751"/>
    <cellStyle name="常规 7 2 50 2" xfId="18752"/>
    <cellStyle name="常规 37 3 6" xfId="18753"/>
    <cellStyle name="常规 7 2 46" xfId="18754"/>
    <cellStyle name="常规 7 2 51" xfId="18755"/>
    <cellStyle name="常规 37 3 6 2" xfId="18756"/>
    <cellStyle name="常规 7 2 46 2" xfId="18757"/>
    <cellStyle name="常规 7 2 51 2" xfId="18758"/>
    <cellStyle name="常规 37 3 7" xfId="18759"/>
    <cellStyle name="常规 7 2 47" xfId="18760"/>
    <cellStyle name="常规 7 2 52" xfId="18761"/>
    <cellStyle name="常规 37 35" xfId="18762"/>
    <cellStyle name="常规 37 40" xfId="18763"/>
    <cellStyle name="强调文字颜色 5 3 7 2" xfId="18764"/>
    <cellStyle name="常规 37 35 2" xfId="18765"/>
    <cellStyle name="常规 37 40 2" xfId="18766"/>
    <cellStyle name="强调文字颜色 5 3 7 2 2" xfId="18767"/>
    <cellStyle name="常规 37 35 2 2" xfId="18768"/>
    <cellStyle name="常规 37 40 2 2" xfId="18769"/>
    <cellStyle name="常规 37 36" xfId="18770"/>
    <cellStyle name="常规 37 41" xfId="18771"/>
    <cellStyle name="强调文字颜色 5 3 7 3" xfId="18772"/>
    <cellStyle name="常规 37 36 2" xfId="18773"/>
    <cellStyle name="常规 37 41 2" xfId="18774"/>
    <cellStyle name="强调文字颜色 5 3 7 3 2" xfId="18775"/>
    <cellStyle name="常规 37 36 2 2" xfId="18776"/>
    <cellStyle name="常规 37 41 2 2" xfId="18777"/>
    <cellStyle name="常规 37 37" xfId="18778"/>
    <cellStyle name="常规 37 42" xfId="18779"/>
    <cellStyle name="常规 7 3 2" xfId="18780"/>
    <cellStyle name="强调文字颜色 5 3 7 4" xfId="18781"/>
    <cellStyle name="常规 37 37 2" xfId="18782"/>
    <cellStyle name="常规 37 42 2" xfId="18783"/>
    <cellStyle name="常规 7 3 2 2" xfId="18784"/>
    <cellStyle name="常规 37 37 2 2" xfId="18785"/>
    <cellStyle name="常规 37 42 2 2" xfId="18786"/>
    <cellStyle name="常规 7 3 2 2 2" xfId="18787"/>
    <cellStyle name="常规 37 37 3" xfId="18788"/>
    <cellStyle name="常规 37 42 3" xfId="18789"/>
    <cellStyle name="常规 7 3 2 3" xfId="18790"/>
    <cellStyle name="常规 37 38" xfId="18791"/>
    <cellStyle name="常规 37 43" xfId="18792"/>
    <cellStyle name="常规 7 3 3" xfId="18793"/>
    <cellStyle name="常规 37 38 2" xfId="18794"/>
    <cellStyle name="常规 37 43 2" xfId="18795"/>
    <cellStyle name="常规 7 3 3 2" xfId="18796"/>
    <cellStyle name="常规 37 38 2 2" xfId="18797"/>
    <cellStyle name="常规 37 43 2 2" xfId="18798"/>
    <cellStyle name="常规 7 3 3 2 2" xfId="18799"/>
    <cellStyle name="常规 37 38 3" xfId="18800"/>
    <cellStyle name="常规 37 43 3" xfId="18801"/>
    <cellStyle name="常规 7 3 3 3" xfId="18802"/>
    <cellStyle name="输出 2 2 3 2 2" xfId="18803"/>
    <cellStyle name="常规 37 39" xfId="18804"/>
    <cellStyle name="常规 37 44" xfId="18805"/>
    <cellStyle name="常规 7 3 4" xfId="18806"/>
    <cellStyle name="常规 37 39 2" xfId="18807"/>
    <cellStyle name="常规 37 44 2" xfId="18808"/>
    <cellStyle name="常规 7 3 4 2" xfId="18809"/>
    <cellStyle name="常规 37 39 2 2" xfId="18810"/>
    <cellStyle name="常规 37 44 2 2" xfId="18811"/>
    <cellStyle name="常规 7 3 4 2 2" xfId="18812"/>
    <cellStyle name="常规 37 39 3" xfId="18813"/>
    <cellStyle name="常规 37 44 3" xfId="18814"/>
    <cellStyle name="常规 7 3 4 3" xfId="18815"/>
    <cellStyle name="输出 2 2 3 3 2" xfId="18816"/>
    <cellStyle name="常规 37 4" xfId="18817"/>
    <cellStyle name="常规 42 4" xfId="18818"/>
    <cellStyle name="常规 37 4 2 2 2" xfId="18819"/>
    <cellStyle name="常规 7 19 2 45" xfId="18820"/>
    <cellStyle name="常规 37 4 2 3" xfId="18821"/>
    <cellStyle name="常规 37 4 2 4" xfId="18822"/>
    <cellStyle name="常规 37 4 3 2" xfId="18823"/>
    <cellStyle name="常规 37 4 4" xfId="18824"/>
    <cellStyle name="常规 37 4 4 2" xfId="18825"/>
    <cellStyle name="常规 7 2 2 7 2 4" xfId="18826"/>
    <cellStyle name="常规 37 4 5" xfId="18827"/>
    <cellStyle name="常规 37 45" xfId="18828"/>
    <cellStyle name="常规 7 3 5" xfId="18829"/>
    <cellStyle name="常规 37 45 2" xfId="18830"/>
    <cellStyle name="常规 7 3 5 2" xfId="18831"/>
    <cellStyle name="常规 37 46" xfId="18832"/>
    <cellStyle name="常规 7 3 6" xfId="18833"/>
    <cellStyle name="常规 37 46 2" xfId="18834"/>
    <cellStyle name="常规 7 3 6 2" xfId="18835"/>
    <cellStyle name="常规 37 47" xfId="18836"/>
    <cellStyle name="常规 7 3 7" xfId="18837"/>
    <cellStyle name="常规 8 18 2 2" xfId="18838"/>
    <cellStyle name="常规 8 23 2 2" xfId="18839"/>
    <cellStyle name="常规 37 47 2" xfId="18840"/>
    <cellStyle name="常规 8 18 2 2 2" xfId="18841"/>
    <cellStyle name="常规 8 23 2 2 2" xfId="18842"/>
    <cellStyle name="常规 8 18 2 4" xfId="18843"/>
    <cellStyle name="常规 8 23 2 4" xfId="18844"/>
    <cellStyle name="常规 37 49" xfId="18845"/>
    <cellStyle name="输出 3 4 2 3 2" xfId="18846"/>
    <cellStyle name="常规 37 5" xfId="18847"/>
    <cellStyle name="常规 42 5" xfId="18848"/>
    <cellStyle name="常规 37 5 2" xfId="18849"/>
    <cellStyle name="常规 37 5 3" xfId="18850"/>
    <cellStyle name="常规 37 5 4" xfId="18851"/>
    <cellStyle name="常规 37 5 5" xfId="18852"/>
    <cellStyle name="常规 37 6" xfId="18853"/>
    <cellStyle name="常规 42 6" xfId="18854"/>
    <cellStyle name="常规 37 6 2" xfId="18855"/>
    <cellStyle name="常规 37 6 2 2" xfId="18856"/>
    <cellStyle name="计算 2 2 2 4 2 4" xfId="18857"/>
    <cellStyle name="常规 37 6 3" xfId="18858"/>
    <cellStyle name="常规 37 6 3 2" xfId="18859"/>
    <cellStyle name="常规 37 6 4" xfId="18860"/>
    <cellStyle name="常规 37 6 4 2" xfId="18861"/>
    <cellStyle name="常规 7 2 2 9 2 4" xfId="18862"/>
    <cellStyle name="常规 37 6 5" xfId="18863"/>
    <cellStyle name="常规 37 7" xfId="18864"/>
    <cellStyle name="常规 37 7 2" xfId="18865"/>
    <cellStyle name="常规 37 7 2 2" xfId="18866"/>
    <cellStyle name="常规 37 7 3" xfId="18867"/>
    <cellStyle name="常规 37 8" xfId="18868"/>
    <cellStyle name="常规 8 19 4 2 2" xfId="18869"/>
    <cellStyle name="常规 8 24 4 2 2" xfId="18870"/>
    <cellStyle name="常规 37 8 2" xfId="18871"/>
    <cellStyle name="常规 37 8 2 2" xfId="18872"/>
    <cellStyle name="链接单元格 2 2 2 4 5" xfId="18873"/>
    <cellStyle name="常规 37 8 3" xfId="18874"/>
    <cellStyle name="常规 37 9" xfId="18875"/>
    <cellStyle name="常规 37 9 2" xfId="18876"/>
    <cellStyle name="常规 37 9 2 2" xfId="18877"/>
    <cellStyle name="常规 37 9 3" xfId="18878"/>
    <cellStyle name="常规 7 20 10 2 3 2" xfId="18879"/>
    <cellStyle name="常规 377" xfId="18880"/>
    <cellStyle name="常规 382" xfId="18881"/>
    <cellStyle name="常规 427" xfId="18882"/>
    <cellStyle name="常规 432" xfId="18883"/>
    <cellStyle name="强调文字颜色 6 2 2 2 3 3 2" xfId="18884"/>
    <cellStyle name="常规 378" xfId="18885"/>
    <cellStyle name="常规 383" xfId="18886"/>
    <cellStyle name="常规 428" xfId="18887"/>
    <cellStyle name="常规 433" xfId="18888"/>
    <cellStyle name="常规 379" xfId="18889"/>
    <cellStyle name="常规 384" xfId="18890"/>
    <cellStyle name="常规 429" xfId="18891"/>
    <cellStyle name="常规 434" xfId="18892"/>
    <cellStyle name="常规 38" xfId="18893"/>
    <cellStyle name="常规 43" xfId="18894"/>
    <cellStyle name="常规 38 2" xfId="18895"/>
    <cellStyle name="常规 43 2" xfId="18896"/>
    <cellStyle name="常规 7 37" xfId="18897"/>
    <cellStyle name="常规 7 42" xfId="18898"/>
    <cellStyle name="常规 38 2 2 2" xfId="18899"/>
    <cellStyle name="常规 7 37 2 2" xfId="18900"/>
    <cellStyle name="常规 7 42 2 2" xfId="18901"/>
    <cellStyle name="常规 38 2 2 2 2" xfId="18902"/>
    <cellStyle name="常规 7 37 2 2 2" xfId="18903"/>
    <cellStyle name="常规 7 42 2 2 2" xfId="18904"/>
    <cellStyle name="常规 38 2 2 2 2 2" xfId="18905"/>
    <cellStyle name="常规 7 19 2 17" xfId="18906"/>
    <cellStyle name="常规 7 19 2 22" xfId="18907"/>
    <cellStyle name="常规 38 2 2 2 2 2 2" xfId="18908"/>
    <cellStyle name="注释 2 2 9" xfId="18909"/>
    <cellStyle name="常规 38 2 2 2 2 3" xfId="18910"/>
    <cellStyle name="常规 38 2 2 2 3 2" xfId="18911"/>
    <cellStyle name="常规 38 2 2 2 4" xfId="18912"/>
    <cellStyle name="常规 38 2 2 3" xfId="18913"/>
    <cellStyle name="常规 7 37 2 3" xfId="18914"/>
    <cellStyle name="常规 7 42 2 3" xfId="18915"/>
    <cellStyle name="常规 38 2 2 3 2" xfId="18916"/>
    <cellStyle name="常规 7 37 2 3 2" xfId="18917"/>
    <cellStyle name="常规 7 42 2 3 2" xfId="18918"/>
    <cellStyle name="常规 38 2 2 3 2 2" xfId="18919"/>
    <cellStyle name="常规 38 2 2 3 3" xfId="18920"/>
    <cellStyle name="常规 38 2 2 4" xfId="18921"/>
    <cellStyle name="常规 7 37 2 4" xfId="18922"/>
    <cellStyle name="常规 7 42 2 4" xfId="18923"/>
    <cellStyle name="常规 38 2 2 4 2" xfId="18924"/>
    <cellStyle name="常规 38 2 2 4 2 2" xfId="18925"/>
    <cellStyle name="常规 38 2 2 4 3" xfId="18926"/>
    <cellStyle name="常规 38 2 2 5" xfId="18927"/>
    <cellStyle name="常规 38 2 2 5 2" xfId="18928"/>
    <cellStyle name="常规 38 2 3" xfId="18929"/>
    <cellStyle name="常规 7 37 3" xfId="18930"/>
    <cellStyle name="常规 7 42 3" xfId="18931"/>
    <cellStyle name="常规 38 2 3 2" xfId="18932"/>
    <cellStyle name="常规 7 37 3 2" xfId="18933"/>
    <cellStyle name="常规 7 42 3 2" xfId="18934"/>
    <cellStyle name="常规 38 2 3 2 2" xfId="18935"/>
    <cellStyle name="常规 38 2 3 2 2 2" xfId="18936"/>
    <cellStyle name="常规 38 2 3 2 3" xfId="18937"/>
    <cellStyle name="常规 38 2 3 3" xfId="18938"/>
    <cellStyle name="常规 38 2 3 3 2" xfId="18939"/>
    <cellStyle name="常规 38 2 3 4" xfId="18940"/>
    <cellStyle name="常规 38 2 4" xfId="18941"/>
    <cellStyle name="常规 7 37 4" xfId="18942"/>
    <cellStyle name="常规 7 42 4" xfId="18943"/>
    <cellStyle name="常规 38 2 4 2" xfId="18944"/>
    <cellStyle name="常规 7 37 4 2" xfId="18945"/>
    <cellStyle name="常规 7 42 4 2" xfId="18946"/>
    <cellStyle name="常规 38 2 4 2 2" xfId="18947"/>
    <cellStyle name="常规 38 2 4 3" xfId="18948"/>
    <cellStyle name="常规 38 2 5" xfId="18949"/>
    <cellStyle name="常规 7 37 5" xfId="18950"/>
    <cellStyle name="常规 7 42 5" xfId="18951"/>
    <cellStyle name="常规 38 2 5 2" xfId="18952"/>
    <cellStyle name="常规 38 2 5 2 2" xfId="18953"/>
    <cellStyle name="常规 38 2 5 3" xfId="18954"/>
    <cellStyle name="常规 8 4 10" xfId="18955"/>
    <cellStyle name="常规 38 2 6 2" xfId="18956"/>
    <cellStyle name="常规 8 4 49" xfId="18957"/>
    <cellStyle name="常规 38 2 7" xfId="18958"/>
    <cellStyle name="常规 38 2 7 2" xfId="18959"/>
    <cellStyle name="常规 38 2 8" xfId="18960"/>
    <cellStyle name="常规 7 2 2 2 29 3 2" xfId="18961"/>
    <cellStyle name="常规 7 2 2 2 34 3 2" xfId="18962"/>
    <cellStyle name="常规 38 3" xfId="18963"/>
    <cellStyle name="常规 43 3" xfId="18964"/>
    <cellStyle name="常规 7 38" xfId="18965"/>
    <cellStyle name="常规 7 43" xfId="18966"/>
    <cellStyle name="常规 38 3 3 2" xfId="18967"/>
    <cellStyle name="常规 7 38 3 2" xfId="18968"/>
    <cellStyle name="常规 7 43 3 2" xfId="18969"/>
    <cellStyle name="强调文字颜色 2 2 2 3 5" xfId="18970"/>
    <cellStyle name="常规 38 3 3 2 2" xfId="18971"/>
    <cellStyle name="常规 38 3 3 3" xfId="18972"/>
    <cellStyle name="常规 38 3 4" xfId="18973"/>
    <cellStyle name="常规 7 38 4" xfId="18974"/>
    <cellStyle name="常规 7 43 4" xfId="18975"/>
    <cellStyle name="常规 38 3 4 2" xfId="18976"/>
    <cellStyle name="常规 7 38 4 2" xfId="18977"/>
    <cellStyle name="常规 7 43 4 2" xfId="18978"/>
    <cellStyle name="强调文字颜色 2 2 2 4 5" xfId="18979"/>
    <cellStyle name="常规 38 3 4 2 2" xfId="18980"/>
    <cellStyle name="常规 38 3 4 3" xfId="18981"/>
    <cellStyle name="常规 38 3 5" xfId="18982"/>
    <cellStyle name="常规 7 38 5" xfId="18983"/>
    <cellStyle name="常规 7 43 5" xfId="18984"/>
    <cellStyle name="常规 38 3 5 2" xfId="18985"/>
    <cellStyle name="强调文字颜色 2 2 2 5 5" xfId="18986"/>
    <cellStyle name="常规 38 4" xfId="18987"/>
    <cellStyle name="常规 43 4" xfId="18988"/>
    <cellStyle name="常规 7 39" xfId="18989"/>
    <cellStyle name="常规 7 44" xfId="18990"/>
    <cellStyle name="常规 38 4 3 2" xfId="18991"/>
    <cellStyle name="常规 7 39 3 2" xfId="18992"/>
    <cellStyle name="常规 7 44 3 2" xfId="18993"/>
    <cellStyle name="强调文字颜色 2 2 3 3 5" xfId="18994"/>
    <cellStyle name="常规 38 4 4" xfId="18995"/>
    <cellStyle name="常规 7 39 4" xfId="18996"/>
    <cellStyle name="常规 7 44 4" xfId="18997"/>
    <cellStyle name="常规 38 5" xfId="18998"/>
    <cellStyle name="常规 43 5" xfId="18999"/>
    <cellStyle name="常规 7 45" xfId="19000"/>
    <cellStyle name="常规 7 50" xfId="19001"/>
    <cellStyle name="常规 38 5 3" xfId="19002"/>
    <cellStyle name="常规 7 45 3" xfId="19003"/>
    <cellStyle name="常规 7 50 3" xfId="19004"/>
    <cellStyle name="常规 38 6 3" xfId="19005"/>
    <cellStyle name="常规 7 46 3" xfId="19006"/>
    <cellStyle name="常规 7 51 3" xfId="19007"/>
    <cellStyle name="常规 38 7" xfId="19008"/>
    <cellStyle name="常规 7 47" xfId="19009"/>
    <cellStyle name="常规 7 52" xfId="19010"/>
    <cellStyle name="常规 38 9" xfId="19011"/>
    <cellStyle name="常规 7 49" xfId="19012"/>
    <cellStyle name="常规 7 54" xfId="19013"/>
    <cellStyle name="常规 385" xfId="19014"/>
    <cellStyle name="常规 390" xfId="19015"/>
    <cellStyle name="常规 435" xfId="19016"/>
    <cellStyle name="常规 440" xfId="19017"/>
    <cellStyle name="常规 386" xfId="19018"/>
    <cellStyle name="常规 391" xfId="19019"/>
    <cellStyle name="常规 436" xfId="19020"/>
    <cellStyle name="常规 441" xfId="19021"/>
    <cellStyle name="常规 8 2 2 2 7 2 2" xfId="19022"/>
    <cellStyle name="常规 387" xfId="19023"/>
    <cellStyle name="常规 392" xfId="19024"/>
    <cellStyle name="常规 437" xfId="19025"/>
    <cellStyle name="常规 442" xfId="19026"/>
    <cellStyle name="常规 8 2" xfId="19027"/>
    <cellStyle name="常规 388" xfId="19028"/>
    <cellStyle name="常规 393" xfId="19029"/>
    <cellStyle name="常规 438" xfId="19030"/>
    <cellStyle name="常规 443" xfId="19031"/>
    <cellStyle name="常规 8 3" xfId="19032"/>
    <cellStyle name="常规 389" xfId="19033"/>
    <cellStyle name="常规 394" xfId="19034"/>
    <cellStyle name="常规 439" xfId="19035"/>
    <cellStyle name="常规 444" xfId="19036"/>
    <cellStyle name="常规 8 4" xfId="19037"/>
    <cellStyle name="常规 39" xfId="19038"/>
    <cellStyle name="常规 44" xfId="19039"/>
    <cellStyle name="常规 39 2" xfId="19040"/>
    <cellStyle name="常规 44 2" xfId="19041"/>
    <cellStyle name="常规 39 2 2" xfId="19042"/>
    <cellStyle name="常规 44 2 2" xfId="19043"/>
    <cellStyle name="常规 39 2 2 2" xfId="19044"/>
    <cellStyle name="警告文本 2 3 3 3" xfId="19045"/>
    <cellStyle name="常规 7 2 4 2 39 5" xfId="19046"/>
    <cellStyle name="常规 7 2 4 2 44 5" xfId="19047"/>
    <cellStyle name="常规 39 2 2 2 2" xfId="19048"/>
    <cellStyle name="警告文本 2 3 3 3 2" xfId="19049"/>
    <cellStyle name="常规 39 2 2 2 2 2" xfId="19050"/>
    <cellStyle name="常规 39 2 2 2 2 2 2" xfId="19051"/>
    <cellStyle name="常规 39 2 2 2 2 3" xfId="19052"/>
    <cellStyle name="常规 39 2 2 3" xfId="19053"/>
    <cellStyle name="警告文本 2 3 3 4" xfId="19054"/>
    <cellStyle name="常规 39 2 2 3 2" xfId="19055"/>
    <cellStyle name="警告文本 2 3 3 4 2" xfId="19056"/>
    <cellStyle name="常规 39 2 2 4" xfId="19057"/>
    <cellStyle name="警告文本 2 3 3 5" xfId="19058"/>
    <cellStyle name="常规 39 2 2 4 2" xfId="19059"/>
    <cellStyle name="常规 39 2 2 5" xfId="19060"/>
    <cellStyle name="常规 7 19 37 4 2" xfId="19061"/>
    <cellStyle name="常规 7 19 42 4 2" xfId="19062"/>
    <cellStyle name="常规 39 2 2 5 2" xfId="19063"/>
    <cellStyle name="常规 7 19 37 4 2 2" xfId="19064"/>
    <cellStyle name="常规 7 19 42 4 2 2" xfId="19065"/>
    <cellStyle name="常规 39 2 2 6" xfId="19066"/>
    <cellStyle name="常规 7 19 37 4 3" xfId="19067"/>
    <cellStyle name="常规 7 19 42 4 3" xfId="19068"/>
    <cellStyle name="常规 39 2 3" xfId="19069"/>
    <cellStyle name="常规 39 2 3 2" xfId="19070"/>
    <cellStyle name="警告文本 2 3 4 3" xfId="19071"/>
    <cellStyle name="常规 39 2 3 2 2" xfId="19072"/>
    <cellStyle name="警告文本 2 3 4 3 2" xfId="19073"/>
    <cellStyle name="常规 39 2 3 2 2 2" xfId="19074"/>
    <cellStyle name="常规 39 2 3 2 3" xfId="19075"/>
    <cellStyle name="常规 39 2 3 3" xfId="19076"/>
    <cellStyle name="警告文本 2 3 4 4" xfId="19077"/>
    <cellStyle name="常规 39 2 3 3 2" xfId="19078"/>
    <cellStyle name="警告文本 2 3 4 4 2" xfId="19079"/>
    <cellStyle name="常规 39 2 3 4" xfId="19080"/>
    <cellStyle name="警告文本 2 3 4 5" xfId="19081"/>
    <cellStyle name="常规 39 2 4" xfId="19082"/>
    <cellStyle name="常规 7 2 4 5 2 4" xfId="19083"/>
    <cellStyle name="常规 39 2 4 2" xfId="19084"/>
    <cellStyle name="警告文本 2 3 5 3" xfId="19085"/>
    <cellStyle name="常规 39 2 4 2 2" xfId="19086"/>
    <cellStyle name="警告文本 2 3 5 3 2" xfId="19087"/>
    <cellStyle name="常规 39 2 4 3" xfId="19088"/>
    <cellStyle name="警告文本 2 3 5 4" xfId="19089"/>
    <cellStyle name="常规 39 2 5" xfId="19090"/>
    <cellStyle name="常规 39 2 5 2" xfId="19091"/>
    <cellStyle name="常规 39 2 5 2 2" xfId="19092"/>
    <cellStyle name="常规 39 2 5 3" xfId="19093"/>
    <cellStyle name="常规 39 2 6" xfId="19094"/>
    <cellStyle name="常规 39 2 7" xfId="19095"/>
    <cellStyle name="常规 39 2 8" xfId="19096"/>
    <cellStyle name="常规 7 2 2 2 35 3 2" xfId="19097"/>
    <cellStyle name="常规 7 2 2 2 40 3 2" xfId="19098"/>
    <cellStyle name="常规 39 3" xfId="19099"/>
    <cellStyle name="常规 44 3" xfId="19100"/>
    <cellStyle name="常规 39 3 2 2 2" xfId="19101"/>
    <cellStyle name="强调文字颜色 2 3 2 2 5 2" xfId="19102"/>
    <cellStyle name="常规 39 3 2 2 2 2" xfId="19103"/>
    <cellStyle name="强调文字颜色 2 3 2 2 5 2 2" xfId="19104"/>
    <cellStyle name="常规 39 3 2 2 3" xfId="19105"/>
    <cellStyle name="强调文字颜色 2 3 2 2 5 3" xfId="19106"/>
    <cellStyle name="常规 39 3 2 3" xfId="19107"/>
    <cellStyle name="强调文字颜色 2 3 2 2 6" xfId="19108"/>
    <cellStyle name="常规 39 3 2 3 2" xfId="19109"/>
    <cellStyle name="强调文字颜色 2 3 2 2 6 2" xfId="19110"/>
    <cellStyle name="常规 39 3 2 4" xfId="19111"/>
    <cellStyle name="常规 8 2 2 2 9 2" xfId="19112"/>
    <cellStyle name="强调文字颜色 2 3 2 2 7" xfId="19113"/>
    <cellStyle name="常规 39 3 3" xfId="19114"/>
    <cellStyle name="常规 39 3 3 2" xfId="19115"/>
    <cellStyle name="强调文字颜色 2 3 2 3 5" xfId="19116"/>
    <cellStyle name="常规 39 3 3 2 2" xfId="19117"/>
    <cellStyle name="常规 39 3 3 3" xfId="19118"/>
    <cellStyle name="常规 39 3 4" xfId="19119"/>
    <cellStyle name="常规 39 3 4 2" xfId="19120"/>
    <cellStyle name="常规 7 2 4 6 2 4" xfId="19121"/>
    <cellStyle name="强调文字颜色 2 3 2 4 5" xfId="19122"/>
    <cellStyle name="常规 39 3 4 2 2" xfId="19123"/>
    <cellStyle name="常规 39 3 4 3" xfId="19124"/>
    <cellStyle name="常规 39 3 5" xfId="19125"/>
    <cellStyle name="常规 39 3 5 2" xfId="19126"/>
    <cellStyle name="强调文字颜色 2 3 2 5 5" xfId="19127"/>
    <cellStyle name="常规 39 3 6" xfId="19128"/>
    <cellStyle name="常规 39 4" xfId="19129"/>
    <cellStyle name="常规 44 4" xfId="19130"/>
    <cellStyle name="常规 39 4 2" xfId="19131"/>
    <cellStyle name="常规 39 4 2 2" xfId="19132"/>
    <cellStyle name="强调文字颜色 2 3 3 2 5" xfId="19133"/>
    <cellStyle name="常规 39 4 2 2 2" xfId="19134"/>
    <cellStyle name="常规 39 4 2 3" xfId="19135"/>
    <cellStyle name="常规 39 4 3" xfId="19136"/>
    <cellStyle name="常规 39 4 3 2" xfId="19137"/>
    <cellStyle name="强调文字颜色 2 3 3 3 5" xfId="19138"/>
    <cellStyle name="常规 39 4 4" xfId="19139"/>
    <cellStyle name="常规 39 5" xfId="19140"/>
    <cellStyle name="常规 44 5" xfId="19141"/>
    <cellStyle name="常规 39 5 2" xfId="19142"/>
    <cellStyle name="常规 39 5 2 2" xfId="19143"/>
    <cellStyle name="常规 39 5 3" xfId="19144"/>
    <cellStyle name="常规 39 6 2" xfId="19145"/>
    <cellStyle name="常规 39 6 2 2" xfId="19146"/>
    <cellStyle name="常规 39 6 3" xfId="19147"/>
    <cellStyle name="常规 39 7" xfId="19148"/>
    <cellStyle name="常规 39 7 2" xfId="19149"/>
    <cellStyle name="常规 39 8" xfId="19150"/>
    <cellStyle name="常规 39 8 2" xfId="19151"/>
    <cellStyle name="强调文字颜色 3 3 3 2 2 4" xfId="19152"/>
    <cellStyle name="常规 39 9" xfId="19153"/>
    <cellStyle name="常规 395" xfId="19154"/>
    <cellStyle name="常规 445" xfId="19155"/>
    <cellStyle name="常规 450" xfId="19156"/>
    <cellStyle name="常规 8 5" xfId="19157"/>
    <cellStyle name="常规 397" xfId="19158"/>
    <cellStyle name="常规 447" xfId="19159"/>
    <cellStyle name="常规 452" xfId="19160"/>
    <cellStyle name="常规 8 7" xfId="19161"/>
    <cellStyle name="常规 398" xfId="19162"/>
    <cellStyle name="常规 448" xfId="19163"/>
    <cellStyle name="常规 453" xfId="19164"/>
    <cellStyle name="常规 8 8" xfId="19165"/>
    <cellStyle name="常规 399" xfId="19166"/>
    <cellStyle name="常规 449" xfId="19167"/>
    <cellStyle name="常规 454" xfId="19168"/>
    <cellStyle name="常规 8 9" xfId="19169"/>
    <cellStyle name="常规 4" xfId="19170"/>
    <cellStyle name="常规 4 10" xfId="19171"/>
    <cellStyle name="常规 4 10 2" xfId="19172"/>
    <cellStyle name="常规 4 10 3" xfId="19173"/>
    <cellStyle name="常规 4 11 2" xfId="19174"/>
    <cellStyle name="常规 4 11 3" xfId="19175"/>
    <cellStyle name="常规 4 13 2" xfId="19176"/>
    <cellStyle name="常规 4 14" xfId="19177"/>
    <cellStyle name="常规 4 2" xfId="19178"/>
    <cellStyle name="常规 4 2 10" xfId="19179"/>
    <cellStyle name="常规 4 2 11" xfId="19180"/>
    <cellStyle name="常规 4 2 2" xfId="19181"/>
    <cellStyle name="常规 4 2 2 2" xfId="19182"/>
    <cellStyle name="常规 4 2 2 2 2" xfId="19183"/>
    <cellStyle name="常规 4 2 2 2 2 2" xfId="19184"/>
    <cellStyle name="常规 4 2 2 2 2 2 2" xfId="19185"/>
    <cellStyle name="常规 4 2 2 2 2 2 2 2" xfId="19186"/>
    <cellStyle name="常规 4 2 2 2 2 2 3" xfId="19187"/>
    <cellStyle name="输出 2 5 3 2" xfId="19188"/>
    <cellStyle name="常规 4 2 2 2 2 3" xfId="19189"/>
    <cellStyle name="常规 4 2 2 2 2 3 2" xfId="19190"/>
    <cellStyle name="常规 4 2 2 2 2 4" xfId="19191"/>
    <cellStyle name="常规 4 2 2 2 2 4 2" xfId="19192"/>
    <cellStyle name="常规 4 2 2 2 2 5" xfId="19193"/>
    <cellStyle name="常规 4 2 2 2 3" xfId="19194"/>
    <cellStyle name="常规 4 2 2 2 3 2" xfId="19195"/>
    <cellStyle name="注释 2 45 2 4" xfId="19196"/>
    <cellStyle name="注释 2 50 2 4" xfId="19197"/>
    <cellStyle name="常规 4 2 2 2 3 2 2" xfId="19198"/>
    <cellStyle name="常规 4 2 2 2 3 3" xfId="19199"/>
    <cellStyle name="常规 4 2 2 2 3 3 2" xfId="19200"/>
    <cellStyle name="常规 4 2 2 2 3 4" xfId="19201"/>
    <cellStyle name="常规 4 2 2 2 4" xfId="19202"/>
    <cellStyle name="好 3 5 3 2" xfId="19203"/>
    <cellStyle name="常规 4 2 2 2 4 2" xfId="19204"/>
    <cellStyle name="常规 4 2 2 2 4 2 2" xfId="19205"/>
    <cellStyle name="常规 4 2 2 2 4 3" xfId="19206"/>
    <cellStyle name="常规 4 2 2 2 5" xfId="19207"/>
    <cellStyle name="常规 4 2 2 2 5 2" xfId="19208"/>
    <cellStyle name="常规 4 2 2 2 6" xfId="19209"/>
    <cellStyle name="常规 4 2 2 2 6 2" xfId="19210"/>
    <cellStyle name="常规 4 2 2 2 7" xfId="19211"/>
    <cellStyle name="常规 8 4 2 12 2 2" xfId="19212"/>
    <cellStyle name="常规 4 2 2 3" xfId="19213"/>
    <cellStyle name="常规 7 11 2" xfId="19214"/>
    <cellStyle name="常规 4 2 2 3 2" xfId="19215"/>
    <cellStyle name="常规 7 11 2 2" xfId="19216"/>
    <cellStyle name="常规 4 2 2 3 2 2" xfId="19217"/>
    <cellStyle name="常规 7 11 2 2 2" xfId="19218"/>
    <cellStyle name="强调文字颜色 3 3 2 2 4" xfId="19219"/>
    <cellStyle name="常规 4 2 2 3 2 2 2" xfId="19220"/>
    <cellStyle name="强调文字颜色 3 3 2 2 4 2" xfId="19221"/>
    <cellStyle name="常规 4 2 2 3 2 3" xfId="19222"/>
    <cellStyle name="强调文字颜色 3 3 2 2 5" xfId="19223"/>
    <cellStyle name="常规 4 2 2 3 3" xfId="19224"/>
    <cellStyle name="常规 7 11 2 3" xfId="19225"/>
    <cellStyle name="常规 4 2 2 3 3 2" xfId="19226"/>
    <cellStyle name="强调文字颜色 3 3 2 3 4" xfId="19227"/>
    <cellStyle name="注释 2 46 2 4" xfId="19228"/>
    <cellStyle name="注释 2 51 2 4" xfId="19229"/>
    <cellStyle name="常规 4 2 2 3 4" xfId="19230"/>
    <cellStyle name="常规 7 19 8 2 2 2" xfId="19231"/>
    <cellStyle name="好 3 5 4 2" xfId="19232"/>
    <cellStyle name="常规 4 2 2 3 4 2" xfId="19233"/>
    <cellStyle name="强调文字颜色 3 3 2 4 4" xfId="19234"/>
    <cellStyle name="常规 4 2 2 3 5" xfId="19235"/>
    <cellStyle name="常规 4 2 2 4" xfId="19236"/>
    <cellStyle name="常规 7 11 3" xfId="19237"/>
    <cellStyle name="常规 4 2 2 4 2" xfId="19238"/>
    <cellStyle name="常规 7 11 3 2" xfId="19239"/>
    <cellStyle name="常规 4 2 2 4 3" xfId="19240"/>
    <cellStyle name="常规 4 2 2 4 3 2" xfId="19241"/>
    <cellStyle name="强调文字颜色 3 3 3 3 4" xfId="19242"/>
    <cellStyle name="注释 2 47 2 4" xfId="19243"/>
    <cellStyle name="注释 2 52 2 4" xfId="19244"/>
    <cellStyle name="常规 4 2 2 4 4" xfId="19245"/>
    <cellStyle name="常规 7 19 8 2 3 2" xfId="19246"/>
    <cellStyle name="常规 4 2 2 5" xfId="19247"/>
    <cellStyle name="常规 7 11 4" xfId="19248"/>
    <cellStyle name="常规 4 2 2 5 2" xfId="19249"/>
    <cellStyle name="常规 4 2 2 5 2 2" xfId="19250"/>
    <cellStyle name="强调文字颜色 3 3 4 2 4" xfId="19251"/>
    <cellStyle name="常规 4 2 2 5 3" xfId="19252"/>
    <cellStyle name="常规 4 2 2 8" xfId="19253"/>
    <cellStyle name="常规 4 2 2 9" xfId="19254"/>
    <cellStyle name="常规 7 2 4 15 2 2 2" xfId="19255"/>
    <cellStyle name="常规 7 2 4 20 2 2 2" xfId="19256"/>
    <cellStyle name="常规 4 2 3" xfId="19257"/>
    <cellStyle name="常规 4 2 3 2" xfId="19258"/>
    <cellStyle name="常规 4 2 3 2 2" xfId="19259"/>
    <cellStyle name="常规 4 2 3 2 2 2" xfId="19260"/>
    <cellStyle name="常规 7 17" xfId="19261"/>
    <cellStyle name="常规 7 22" xfId="19262"/>
    <cellStyle name="常规 4 2 3 2 2 3" xfId="19263"/>
    <cellStyle name="常规 7 18" xfId="19264"/>
    <cellStyle name="常规 7 23" xfId="19265"/>
    <cellStyle name="常规 4 2 3 2 2 4" xfId="19266"/>
    <cellStyle name="常规 7 19" xfId="19267"/>
    <cellStyle name="常规 7 24" xfId="19268"/>
    <cellStyle name="常规 4 2 3 2 3" xfId="19269"/>
    <cellStyle name="常规 4 2 3 2 3 2" xfId="19270"/>
    <cellStyle name="常规 7 67" xfId="19271"/>
    <cellStyle name="常规 7 72" xfId="19272"/>
    <cellStyle name="常规 4 2 3 2 4" xfId="19273"/>
    <cellStyle name="好 3 6 3 2" xfId="19274"/>
    <cellStyle name="常规 4 2 3 2 4 2" xfId="19275"/>
    <cellStyle name="常规 4 2 3 3" xfId="19276"/>
    <cellStyle name="常规 7 12 2" xfId="19277"/>
    <cellStyle name="常规 4 2 3 3 2" xfId="19278"/>
    <cellStyle name="常规 7 12 2 2" xfId="19279"/>
    <cellStyle name="常规 4 2 3 3 2 2" xfId="19280"/>
    <cellStyle name="常规 7 12 2 2 2" xfId="19281"/>
    <cellStyle name="常规 4 2 3 3 3" xfId="19282"/>
    <cellStyle name="常规 7 12 2 3" xfId="19283"/>
    <cellStyle name="常规 4 2 3 3 3 2" xfId="19284"/>
    <cellStyle name="常规 4 2 3 3 4" xfId="19285"/>
    <cellStyle name="好 3 6 4 2" xfId="19286"/>
    <cellStyle name="常规 4 2 3 4" xfId="19287"/>
    <cellStyle name="常规 7 12 3" xfId="19288"/>
    <cellStyle name="常规 4 2 3 4 2" xfId="19289"/>
    <cellStyle name="常规 7 12 3 2" xfId="19290"/>
    <cellStyle name="常规 4 2 3 4 3" xfId="19291"/>
    <cellStyle name="常规 4 2 3 4 3 2" xfId="19292"/>
    <cellStyle name="常规 59" xfId="19293"/>
    <cellStyle name="常规 64" xfId="19294"/>
    <cellStyle name="常规 8 2 10 3" xfId="19295"/>
    <cellStyle name="常规 4 2 3 4 4" xfId="19296"/>
    <cellStyle name="常规 4 2 3 5" xfId="19297"/>
    <cellStyle name="常规 7 12 4" xfId="19298"/>
    <cellStyle name="常规 4 2 3 5 2" xfId="19299"/>
    <cellStyle name="常规 4 2 4" xfId="19300"/>
    <cellStyle name="常规 4 2 4 2" xfId="19301"/>
    <cellStyle name="常规 4 2 4 2 2" xfId="19302"/>
    <cellStyle name="常规 7 2 2 2 2 3 4" xfId="19303"/>
    <cellStyle name="常规 4 2 4 2 3 2" xfId="19304"/>
    <cellStyle name="常规 4 2 4 2 4" xfId="19305"/>
    <cellStyle name="好 3 7 3 2" xfId="19306"/>
    <cellStyle name="好 4 3 2 2 2 2" xfId="19307"/>
    <cellStyle name="常规 4 2 4 2 4 2" xfId="19308"/>
    <cellStyle name="常规 4 2 4 2 5" xfId="19309"/>
    <cellStyle name="输入 2 3 2 2" xfId="19310"/>
    <cellStyle name="常规 7 19 2 25 2 3" xfId="19311"/>
    <cellStyle name="常规 7 19 2 30 2 3" xfId="19312"/>
    <cellStyle name="常规 4 2 4 2 5 2" xfId="19313"/>
    <cellStyle name="输入 2 3 2 2 2" xfId="19314"/>
    <cellStyle name="常规 4 2 4 3" xfId="19315"/>
    <cellStyle name="常规 7 13 2" xfId="19316"/>
    <cellStyle name="常规 7 13 2 2" xfId="19317"/>
    <cellStyle name="常规 4 2 4 3 2" xfId="19318"/>
    <cellStyle name="常规 7 2 2 2 2 4 4" xfId="19319"/>
    <cellStyle name="常规 4 2 4 4" xfId="19320"/>
    <cellStyle name="常规 7 13 3" xfId="19321"/>
    <cellStyle name="汇总 2 6 2 2" xfId="19322"/>
    <cellStyle name="常规 4 2 4 4 2" xfId="19323"/>
    <cellStyle name="常规 7 2 2 2 2 5 4" xfId="19324"/>
    <cellStyle name="常规 7 13 3 2" xfId="19325"/>
    <cellStyle name="汇总 2 6 2 2 2" xfId="19326"/>
    <cellStyle name="常规 4 2 4 5" xfId="19327"/>
    <cellStyle name="常规 7 13 4" xfId="19328"/>
    <cellStyle name="汇总 2 6 2 3" xfId="19329"/>
    <cellStyle name="常规 4 2 4 5 2" xfId="19330"/>
    <cellStyle name="常规 7 2 2 2 2 6 4" xfId="19331"/>
    <cellStyle name="汇总 2 6 2 3 2" xfId="19332"/>
    <cellStyle name="常规 4 2 4 6 2" xfId="19333"/>
    <cellStyle name="常规 7 2 2 2 2 7 4" xfId="19334"/>
    <cellStyle name="常规 4 2 4 7" xfId="19335"/>
    <cellStyle name="常规 8 2 2 10" xfId="19336"/>
    <cellStyle name="常规 4 2 5" xfId="19337"/>
    <cellStyle name="常规 7 14 3 2" xfId="19338"/>
    <cellStyle name="常规 4 2 5 4 2" xfId="19339"/>
    <cellStyle name="常规 8 2 2 47 2" xfId="19340"/>
    <cellStyle name="常规 4 2 5 5 2" xfId="19341"/>
    <cellStyle name="常规 4 2 5 6" xfId="19342"/>
    <cellStyle name="常规 4 2 6" xfId="19343"/>
    <cellStyle name="常规 4 2 7" xfId="19344"/>
    <cellStyle name="常规 4 7 6 2 2" xfId="19345"/>
    <cellStyle name="常规 4 2 9" xfId="19346"/>
    <cellStyle name="常规 4 3" xfId="19347"/>
    <cellStyle name="常规 4 3 2 2 2 2" xfId="19348"/>
    <cellStyle name="常规 4 3 2 2 2 2 2" xfId="19349"/>
    <cellStyle name="常规 8 36 4" xfId="19350"/>
    <cellStyle name="常规 8 41 4" xfId="19351"/>
    <cellStyle name="常规 4 3 2 2 2 3" xfId="19352"/>
    <cellStyle name="常规 4 3 2 2 3" xfId="19353"/>
    <cellStyle name="常规 4 3 2 2 3 2" xfId="19354"/>
    <cellStyle name="常规 4 3 2 2 4" xfId="19355"/>
    <cellStyle name="好 4 5 3 2" xfId="19356"/>
    <cellStyle name="常规 4 3 2 2 4 2" xfId="19357"/>
    <cellStyle name="常规 4 3 2 2 5" xfId="19358"/>
    <cellStyle name="常规 7 19 11 3 2" xfId="19359"/>
    <cellStyle name="常规 4 3 2 3 2" xfId="19360"/>
    <cellStyle name="常规 7 56 2 2" xfId="19361"/>
    <cellStyle name="常规 7 61 2 2" xfId="19362"/>
    <cellStyle name="常规 4 3 2 3 2 2" xfId="19363"/>
    <cellStyle name="常规 7 56 2 2 2" xfId="19364"/>
    <cellStyle name="常规 7 61 2 2 2" xfId="19365"/>
    <cellStyle name="强调文字颜色 4 3 2 2 4" xfId="19366"/>
    <cellStyle name="常规 4 3 2 3 3" xfId="19367"/>
    <cellStyle name="常规 7 56 2 3" xfId="19368"/>
    <cellStyle name="常规 7 61 2 3" xfId="19369"/>
    <cellStyle name="常规 4 3 2 3 3 2" xfId="19370"/>
    <cellStyle name="常规 7 56 2 3 2" xfId="19371"/>
    <cellStyle name="常规 7 61 2 3 2" xfId="19372"/>
    <cellStyle name="强调文字颜色 4 3 2 3 4" xfId="19373"/>
    <cellStyle name="常规 7 56 2 4" xfId="19374"/>
    <cellStyle name="常规 7 61 2 4" xfId="19375"/>
    <cellStyle name="常规 4 3 2 3 4" xfId="19376"/>
    <cellStyle name="常规 7 19 9 2 2 2" xfId="19377"/>
    <cellStyle name="好 4 5 4 2" xfId="19378"/>
    <cellStyle name="常规 4 3 2 4" xfId="19379"/>
    <cellStyle name="常规 7 56 3" xfId="19380"/>
    <cellStyle name="常规 7 61 3" xfId="19381"/>
    <cellStyle name="常规 4 3 2 4 2" xfId="19382"/>
    <cellStyle name="常规 7 56 3 2" xfId="19383"/>
    <cellStyle name="常规 7 61 3 2" xfId="19384"/>
    <cellStyle name="常规 4 3 2 4 3" xfId="19385"/>
    <cellStyle name="常规 4 3 2 5" xfId="19386"/>
    <cellStyle name="常规 7 56 4" xfId="19387"/>
    <cellStyle name="常规 7 61 4" xfId="19388"/>
    <cellStyle name="常规 4 3 2 5 2" xfId="19389"/>
    <cellStyle name="常规 7 56 4 2" xfId="19390"/>
    <cellStyle name="常规 7 61 4 2" xfId="19391"/>
    <cellStyle name="常规 4 3 2 8" xfId="19392"/>
    <cellStyle name="常规 4 3 3 2 2 2" xfId="19393"/>
    <cellStyle name="常规 4 3 3 2 3" xfId="19394"/>
    <cellStyle name="常规 4 3 3 3 2" xfId="19395"/>
    <cellStyle name="常规 7 57 2 2" xfId="19396"/>
    <cellStyle name="常规 7 62 2 2" xfId="19397"/>
    <cellStyle name="常规 4 3 3 4" xfId="19398"/>
    <cellStyle name="常规 7 57 3" xfId="19399"/>
    <cellStyle name="常规 7 62 3" xfId="19400"/>
    <cellStyle name="常规 4 3 3 4 2" xfId="19401"/>
    <cellStyle name="常规 7 57 3 2" xfId="19402"/>
    <cellStyle name="常规 7 62 3 2" xfId="19403"/>
    <cellStyle name="常规 4 3 3 5" xfId="19404"/>
    <cellStyle name="常规 7 57 4" xfId="19405"/>
    <cellStyle name="常规 7 62 4" xfId="19406"/>
    <cellStyle name="常规 4 4 2 2" xfId="19407"/>
    <cellStyle name="常规 4 4 2 2 2" xfId="19408"/>
    <cellStyle name="常规 7 2 2 2 2 10 2 4" xfId="19409"/>
    <cellStyle name="注释 2 11" xfId="19410"/>
    <cellStyle name="链接单元格 3 3 2 5" xfId="19411"/>
    <cellStyle name="常规 4 4 2 2 2 2" xfId="19412"/>
    <cellStyle name="强调文字颜色 3 2 7 3" xfId="19413"/>
    <cellStyle name="注释 2 11 2" xfId="19414"/>
    <cellStyle name="常规 4 4 2 2 2 2 2" xfId="19415"/>
    <cellStyle name="强调文字颜色 3 2 7 3 2" xfId="19416"/>
    <cellStyle name="注释 2 11 2 2" xfId="19417"/>
    <cellStyle name="常规 4 4 2 2 2 3" xfId="19418"/>
    <cellStyle name="强调文字颜色 3 2 7 4" xfId="19419"/>
    <cellStyle name="注释 2 11 3" xfId="19420"/>
    <cellStyle name="常规 4 4 2 2 3" xfId="19421"/>
    <cellStyle name="注释 2 12" xfId="19422"/>
    <cellStyle name="常规 4 4 2 2 3 2" xfId="19423"/>
    <cellStyle name="链接单元格 3 3 3 5" xfId="19424"/>
    <cellStyle name="注释 2 12 2" xfId="19425"/>
    <cellStyle name="常规 4 4 2 2 4" xfId="19426"/>
    <cellStyle name="注释 2 13" xfId="19427"/>
    <cellStyle name="常规 4 4 2 2 4 2" xfId="19428"/>
    <cellStyle name="链接单元格 3 3 4 5" xfId="19429"/>
    <cellStyle name="注释 2 13 2" xfId="19430"/>
    <cellStyle name="常规 4 4 2 2 5" xfId="19431"/>
    <cellStyle name="常规 7 19 56 3 2" xfId="19432"/>
    <cellStyle name="注释 2 14" xfId="19433"/>
    <cellStyle name="常规 4 4 2 3" xfId="19434"/>
    <cellStyle name="常规 4 4 2 3 2" xfId="19435"/>
    <cellStyle name="注释 2 56" xfId="19436"/>
    <cellStyle name="注释 2 61" xfId="19437"/>
    <cellStyle name="强调文字颜色 5 3 2 2 4" xfId="19438"/>
    <cellStyle name="常规 4 4 2 3 2 2" xfId="19439"/>
    <cellStyle name="强调文字颜色 3 3 7 3" xfId="19440"/>
    <cellStyle name="注释 2 56 2" xfId="19441"/>
    <cellStyle name="注释 2 61 2" xfId="19442"/>
    <cellStyle name="常规 4 4 2 3 3" xfId="19443"/>
    <cellStyle name="注释 2 57" xfId="19444"/>
    <cellStyle name="注释 2 62" xfId="19445"/>
    <cellStyle name="检查单元格 5" xfId="19446"/>
    <cellStyle name="强调文字颜色 5 3 2 3 4" xfId="19447"/>
    <cellStyle name="常规 4 4 2 3 3 2" xfId="19448"/>
    <cellStyle name="注释 2 57 2" xfId="19449"/>
    <cellStyle name="注释 2 62 2" xfId="19450"/>
    <cellStyle name="常规 4 4 2 3 4" xfId="19451"/>
    <cellStyle name="注释 2 58" xfId="19452"/>
    <cellStyle name="注释 2 63" xfId="19453"/>
    <cellStyle name="常规 4 4 2 4" xfId="19454"/>
    <cellStyle name="常规 4 4 2 4 2" xfId="19455"/>
    <cellStyle name="常规 4 4 2 4 2 2" xfId="19456"/>
    <cellStyle name="强调文字颜色 5 3 3 2 4" xfId="19457"/>
    <cellStyle name="常规 4 4 2 4 3" xfId="19458"/>
    <cellStyle name="常规 4 4 2 5 2" xfId="19459"/>
    <cellStyle name="常规 4 4 2 6" xfId="19460"/>
    <cellStyle name="常规 4 4 2 6 2" xfId="19461"/>
    <cellStyle name="常规 4 4 2 7" xfId="19462"/>
    <cellStyle name="常规 4 4 3" xfId="19463"/>
    <cellStyle name="常规 4 4 3 2" xfId="19464"/>
    <cellStyle name="常规 4 4 3 2 2" xfId="19465"/>
    <cellStyle name="常规 7 2 2 2 2 11 2 4" xfId="19466"/>
    <cellStyle name="常规 4 4 3 2 2 2" xfId="19467"/>
    <cellStyle name="强调文字颜色 4 2 7 3" xfId="19468"/>
    <cellStyle name="常规 4 4 3 2 3" xfId="19469"/>
    <cellStyle name="常规 4 4 3 3" xfId="19470"/>
    <cellStyle name="常规 4 4 3 3 2" xfId="19471"/>
    <cellStyle name="注释 3 8 2 2 2" xfId="19472"/>
    <cellStyle name="常规 4 4 3 4" xfId="19473"/>
    <cellStyle name="常规 4 4 3 4 2" xfId="19474"/>
    <cellStyle name="常规 4 4 3 5" xfId="19475"/>
    <cellStyle name="注释 3 8 2 3 2" xfId="19476"/>
    <cellStyle name="常规 4 4 4 4" xfId="19477"/>
    <cellStyle name="常规 4 5 2 2" xfId="19478"/>
    <cellStyle name="常规 4 5 2 2 2" xfId="19479"/>
    <cellStyle name="常规 4 5 2 2 2 2" xfId="19480"/>
    <cellStyle name="常规 4 5 2 2 3" xfId="19481"/>
    <cellStyle name="注释 2" xfId="19482"/>
    <cellStyle name="常规 4 5 2 2 3 2" xfId="19483"/>
    <cellStyle name="注释 2 2" xfId="19484"/>
    <cellStyle name="常规 4 5 2 2 4" xfId="19485"/>
    <cellStyle name="注释 3" xfId="19486"/>
    <cellStyle name="常规 4 5 2 3" xfId="19487"/>
    <cellStyle name="常规 4 5 2 4" xfId="19488"/>
    <cellStyle name="常规 4 5 2 4 2" xfId="19489"/>
    <cellStyle name="常规 7 2 2 2 39" xfId="19490"/>
    <cellStyle name="常规 7 2 2 2 44" xfId="19491"/>
    <cellStyle name="常规 4 5 2 5" xfId="19492"/>
    <cellStyle name="常规 7 2 4 2 29 2" xfId="19493"/>
    <cellStyle name="常规 7 2 4 2 34 2" xfId="19494"/>
    <cellStyle name="常规 4 5 2 5 2" xfId="19495"/>
    <cellStyle name="常规 7 2 4 2 29 2 2" xfId="19496"/>
    <cellStyle name="常规 7 2 4 2 34 2 2" xfId="19497"/>
    <cellStyle name="常规 4 5 2 6" xfId="19498"/>
    <cellStyle name="常规 7 2 4 2 29 3" xfId="19499"/>
    <cellStyle name="常规 7 2 4 2 34 3" xfId="19500"/>
    <cellStyle name="常规 4 5 3" xfId="19501"/>
    <cellStyle name="常规 4 5 3 2" xfId="19502"/>
    <cellStyle name="常规 4 5 3 2 2" xfId="19503"/>
    <cellStyle name="常规 7 2 2 36 4" xfId="19504"/>
    <cellStyle name="常规 7 2 2 41 4" xfId="19505"/>
    <cellStyle name="常规 4 5 3 3" xfId="19506"/>
    <cellStyle name="常规 4 5 3 3 2" xfId="19507"/>
    <cellStyle name="常规 7 2 2 37 4" xfId="19508"/>
    <cellStyle name="常规 7 2 2 42 4" xfId="19509"/>
    <cellStyle name="常规 4 5 3 4" xfId="19510"/>
    <cellStyle name="常规 4 5 4 3" xfId="19511"/>
    <cellStyle name="常规 4 5 4 3 2" xfId="19512"/>
    <cellStyle name="常规 4 5 4 4" xfId="19513"/>
    <cellStyle name="常规 4 5 6" xfId="19514"/>
    <cellStyle name="强调文字颜色 1 2 5 4 2" xfId="19515"/>
    <cellStyle name="常规 4 5 6 2" xfId="19516"/>
    <cellStyle name="常规 4 5 7" xfId="19517"/>
    <cellStyle name="常规 8 15 4 2" xfId="19518"/>
    <cellStyle name="常规 8 20 4 2" xfId="19519"/>
    <cellStyle name="常规 4 5 8" xfId="19520"/>
    <cellStyle name="常规 8 15 4 3" xfId="19521"/>
    <cellStyle name="常规 8 20 4 3" xfId="19522"/>
    <cellStyle name="常规 4 6 2" xfId="19523"/>
    <cellStyle name="常规 4 6 2 2" xfId="19524"/>
    <cellStyle name="常规 4 6 2 2 2" xfId="19525"/>
    <cellStyle name="常规 4 6 2 2 3" xfId="19526"/>
    <cellStyle name="常规 4 6 2 3" xfId="19527"/>
    <cellStyle name="计算 3 3 3 2 2 2" xfId="19528"/>
    <cellStyle name="常规 4 6 2 3 2" xfId="19529"/>
    <cellStyle name="常规 7 2 37 2 4" xfId="19530"/>
    <cellStyle name="常规 7 2 42 2 4" xfId="19531"/>
    <cellStyle name="常规 4 6 2 4" xfId="19532"/>
    <cellStyle name="常规 4 6 2 4 2" xfId="19533"/>
    <cellStyle name="常规 4 6 2 5" xfId="19534"/>
    <cellStyle name="常规 4 6 3" xfId="19535"/>
    <cellStyle name="常规 4 6 3 2" xfId="19536"/>
    <cellStyle name="常规 4 6 3 2 2" xfId="19537"/>
    <cellStyle name="常规 4 6 3 3" xfId="19538"/>
    <cellStyle name="计算 3 3 3 2 3 2" xfId="19539"/>
    <cellStyle name="常规 4 6 3 3 2" xfId="19540"/>
    <cellStyle name="常规 7 2 38 2 4" xfId="19541"/>
    <cellStyle name="常规 7 2 43 2 4" xfId="19542"/>
    <cellStyle name="常规 4 6 3 4" xfId="19543"/>
    <cellStyle name="常规 4 6 4 3" xfId="19544"/>
    <cellStyle name="常规 4 6 6" xfId="19545"/>
    <cellStyle name="常规 4 6 6 2" xfId="19546"/>
    <cellStyle name="检查单元格 3 2 2 2 4" xfId="19547"/>
    <cellStyle name="常规 4 6 7" xfId="19548"/>
    <cellStyle name="常规 4 7 2" xfId="19549"/>
    <cellStyle name="常规 4 7 2 2" xfId="19550"/>
    <cellStyle name="常规 4 7 2 2 2" xfId="19551"/>
    <cellStyle name="常规 4 7 2 2 2 2" xfId="19552"/>
    <cellStyle name="常规 8 4 12" xfId="19553"/>
    <cellStyle name="常规 4 7 2 2 2 2 2" xfId="19554"/>
    <cellStyle name="常规 8 4 12 2" xfId="19555"/>
    <cellStyle name="常规 4 7 2 2 2 2 2 2" xfId="19556"/>
    <cellStyle name="常规 8 4 12 2 2" xfId="19557"/>
    <cellStyle name="常规 4 7 2 2 2 2 3" xfId="19558"/>
    <cellStyle name="常规 8 4 12 3" xfId="19559"/>
    <cellStyle name="常规 8 4 13" xfId="19560"/>
    <cellStyle name="常规 4 7 2 2 2 3" xfId="19561"/>
    <cellStyle name="适中 2 3 2 2" xfId="19562"/>
    <cellStyle name="常规 8 4 13 2" xfId="19563"/>
    <cellStyle name="常规 4 7 2 2 2 3 2" xfId="19564"/>
    <cellStyle name="适中 2 3 2 2 2" xfId="19565"/>
    <cellStyle name="常规 8 4 14" xfId="19566"/>
    <cellStyle name="常规 4 7 2 2 2 4" xfId="19567"/>
    <cellStyle name="适中 2 3 2 3" xfId="19568"/>
    <cellStyle name="常规 4 7 2 2 3 2" xfId="19569"/>
    <cellStyle name="解释性文本 3 6 2 2" xfId="19570"/>
    <cellStyle name="强调文字颜色 4 3 3 4 2 3" xfId="19571"/>
    <cellStyle name="常规 4 7 2 2 3 2 2" xfId="19572"/>
    <cellStyle name="解释性文本 3 6 2 2 2" xfId="19573"/>
    <cellStyle name="注释 8" xfId="19574"/>
    <cellStyle name="强调文字颜色 4 3 3 4 2 3 2" xfId="19575"/>
    <cellStyle name="强调文字颜色 4 3 3 4 2 4" xfId="19576"/>
    <cellStyle name="常规 4 7 2 2 3 3" xfId="19577"/>
    <cellStyle name="解释性文本 3 6 2 3" xfId="19578"/>
    <cellStyle name="适中 2 3 3 2" xfId="19579"/>
    <cellStyle name="常规 4 7 2 2 4" xfId="19580"/>
    <cellStyle name="解释性文本 3 6 3" xfId="19581"/>
    <cellStyle name="常规 4 7 2 2 4 2" xfId="19582"/>
    <cellStyle name="解释性文本 3 6 3 2" xfId="19583"/>
    <cellStyle name="常规 4 7 2 2 4 2 2" xfId="19584"/>
    <cellStyle name="常规 7 19 2 10" xfId="19585"/>
    <cellStyle name="常规 4 7 2 2 5" xfId="19586"/>
    <cellStyle name="解释性文本 3 6 4" xfId="19587"/>
    <cellStyle name="注释 2 2 2" xfId="19588"/>
    <cellStyle name="常规 7 19 2 10 2" xfId="19589"/>
    <cellStyle name="常规 4 7 2 2 5 2" xfId="19590"/>
    <cellStyle name="解释性文本 3 6 4 2" xfId="19591"/>
    <cellStyle name="注释 2 2 2 2" xfId="19592"/>
    <cellStyle name="常规 7 19 2 11" xfId="19593"/>
    <cellStyle name="常规 4 7 2 2 6" xfId="19594"/>
    <cellStyle name="解释性文本 3 6 5" xfId="19595"/>
    <cellStyle name="注释 2 2 3" xfId="19596"/>
    <cellStyle name="常规 4 7 2 3" xfId="19597"/>
    <cellStyle name="常规 8 11 2" xfId="19598"/>
    <cellStyle name="常规 4 7 2 3 2" xfId="19599"/>
    <cellStyle name="常规 7 19 2 47" xfId="19600"/>
    <cellStyle name="常规 8 11 2 2" xfId="19601"/>
    <cellStyle name="常规 4 7 2 3 2 2" xfId="19602"/>
    <cellStyle name="常规 8 11 2 2 2" xfId="19603"/>
    <cellStyle name="常规 4 7 2 3 2 2 2" xfId="19604"/>
    <cellStyle name="常规 4 7 2 3 2 3" xfId="19605"/>
    <cellStyle name="适中 2 4 2 2" xfId="19606"/>
    <cellStyle name="常规 8 11 2 3" xfId="19607"/>
    <cellStyle name="常规 4 7 2 3 3" xfId="19608"/>
    <cellStyle name="解释性文本 3 7 2" xfId="19609"/>
    <cellStyle name="常规 8 11 2 3 2" xfId="19610"/>
    <cellStyle name="常规 4 7 2 3 3 2" xfId="19611"/>
    <cellStyle name="解释性文本 3 7 2 2" xfId="19612"/>
    <cellStyle name="常规 8 11 2 4" xfId="19613"/>
    <cellStyle name="常规 4 7 2 3 4" xfId="19614"/>
    <cellStyle name="解释性文本 3 7 3" xfId="19615"/>
    <cellStyle name="常规 4 7 2 4" xfId="19616"/>
    <cellStyle name="常规 8 11 3" xfId="19617"/>
    <cellStyle name="常规 4 7 2 4 2" xfId="19618"/>
    <cellStyle name="常规 8 11 3 2" xfId="19619"/>
    <cellStyle name="常规 4 7 2 4 3" xfId="19620"/>
    <cellStyle name="解释性文本 3 8 2" xfId="19621"/>
    <cellStyle name="常规 8 11 4" xfId="19622"/>
    <cellStyle name="常规 4 7 2 5" xfId="19623"/>
    <cellStyle name="千位分隔[0] 2 2 2 2" xfId="19624"/>
    <cellStyle name="常规 8 11 4 2" xfId="19625"/>
    <cellStyle name="常规 4 7 2 5 2" xfId="19626"/>
    <cellStyle name="千位分隔[0] 2 2 2 2 2" xfId="19627"/>
    <cellStyle name="常规 8 11 4 3" xfId="19628"/>
    <cellStyle name="常规 4 7 2 5 3" xfId="19629"/>
    <cellStyle name="解释性文本 3 9 2" xfId="19630"/>
    <cellStyle name="千位分隔[0] 2 2 2 2 3" xfId="19631"/>
    <cellStyle name="常规 4 7 2 7" xfId="19632"/>
    <cellStyle name="千位分隔[0] 2 2 2 4" xfId="19633"/>
    <cellStyle name="常规 4 7 3" xfId="19634"/>
    <cellStyle name="常规 4 7 3 2" xfId="19635"/>
    <cellStyle name="常规 4 7 3 2 2" xfId="19636"/>
    <cellStyle name="常规 4 7 3 2 2 2" xfId="19637"/>
    <cellStyle name="常规 4 7 3 2 2 2 2" xfId="19638"/>
    <cellStyle name="常规 4 7 3 2 2 3" xfId="19639"/>
    <cellStyle name="适中 3 3 2 2" xfId="19640"/>
    <cellStyle name="常规 4 7 3 2 3 2" xfId="19641"/>
    <cellStyle name="常规 4 7 3 2 4" xfId="19642"/>
    <cellStyle name="常规 4 7 3 3" xfId="19643"/>
    <cellStyle name="常规 8 12 2" xfId="19644"/>
    <cellStyle name="常规 8 12 2 2" xfId="19645"/>
    <cellStyle name="常规 4 7 3 3 2" xfId="19646"/>
    <cellStyle name="强调文字颜色 1 2 2 2 3" xfId="19647"/>
    <cellStyle name="常规 8 12 2 2 2" xfId="19648"/>
    <cellStyle name="常规 4 7 3 3 2 2" xfId="19649"/>
    <cellStyle name="强调文字颜色 1 2 2 2 3 2" xfId="19650"/>
    <cellStyle name="常规 8 12 2 3" xfId="19651"/>
    <cellStyle name="常规 4 7 3 3 3" xfId="19652"/>
    <cellStyle name="强调文字颜色 1 2 2 2 4" xfId="19653"/>
    <cellStyle name="常规 4 7 3 4" xfId="19654"/>
    <cellStyle name="常规 8 12 3" xfId="19655"/>
    <cellStyle name="常规 8 12 3 2" xfId="19656"/>
    <cellStyle name="常规 8 4 2 37" xfId="19657"/>
    <cellStyle name="常规 8 4 2 42" xfId="19658"/>
    <cellStyle name="常规 4 7 3 4 2" xfId="19659"/>
    <cellStyle name="强调文字颜色 1 2 2 3 3" xfId="19660"/>
    <cellStyle name="常规 8 12 4" xfId="19661"/>
    <cellStyle name="常规 4 7 3 5" xfId="19662"/>
    <cellStyle name="千位分隔[0] 2 2 3 2" xfId="19663"/>
    <cellStyle name="常规 8 12 4 2" xfId="19664"/>
    <cellStyle name="常规 4 7 3 5 2" xfId="19665"/>
    <cellStyle name="千位分隔[0] 2 2 3 2 2" xfId="19666"/>
    <cellStyle name="强调文字颜色 1 2 2 4 3" xfId="19667"/>
    <cellStyle name="常规 4 7 4 3" xfId="19668"/>
    <cellStyle name="常规 8 13 2" xfId="19669"/>
    <cellStyle name="常规 8 4 37" xfId="19670"/>
    <cellStyle name="常规 8 4 42" xfId="19671"/>
    <cellStyle name="常规 4 7 4 4" xfId="19672"/>
    <cellStyle name="常规 8 13 3" xfId="19673"/>
    <cellStyle name="常规 8 4 38" xfId="19674"/>
    <cellStyle name="常规 8 4 43" xfId="19675"/>
    <cellStyle name="常规 4 7 5 3" xfId="19676"/>
    <cellStyle name="常规 8 14 2" xfId="19677"/>
    <cellStyle name="常规 4 7 6" xfId="19678"/>
    <cellStyle name="常规 4 7 6 2" xfId="19679"/>
    <cellStyle name="检查单元格 3 2 3 2 4" xfId="19680"/>
    <cellStyle name="常规 4 7 6 3" xfId="19681"/>
    <cellStyle name="常规 8 15 2" xfId="19682"/>
    <cellStyle name="常规 8 20 2" xfId="19683"/>
    <cellStyle name="常规 4 7 7" xfId="19684"/>
    <cellStyle name="常规 4 7 7 2" xfId="19685"/>
    <cellStyle name="常规 4 7 8" xfId="19686"/>
    <cellStyle name="常规 4 7 8 2" xfId="19687"/>
    <cellStyle name="常规 4 9 2" xfId="19688"/>
    <cellStyle name="常规 4 9 2 2" xfId="19689"/>
    <cellStyle name="常规 4 9 3" xfId="19690"/>
    <cellStyle name="常规 4 9 3 2" xfId="19691"/>
    <cellStyle name="常规 45 2" xfId="19692"/>
    <cellStyle name="常规 50 2" xfId="19693"/>
    <cellStyle name="常规 45 2 2" xfId="19694"/>
    <cellStyle name="常规 50 2 2" xfId="19695"/>
    <cellStyle name="常规 45 3" xfId="19696"/>
    <cellStyle name="常规 50 3" xfId="19697"/>
    <cellStyle name="常规 45 5" xfId="19698"/>
    <cellStyle name="常规 50 5" xfId="19699"/>
    <cellStyle name="常规 455" xfId="19700"/>
    <cellStyle name="常规 460" xfId="19701"/>
    <cellStyle name="常规 456" xfId="19702"/>
    <cellStyle name="常规 461" xfId="19703"/>
    <cellStyle name="常规 457" xfId="19704"/>
    <cellStyle name="常规 462" xfId="19705"/>
    <cellStyle name="常规 458" xfId="19706"/>
    <cellStyle name="常规 463" xfId="19707"/>
    <cellStyle name="常规 7 2 2 14 3 2" xfId="19708"/>
    <cellStyle name="常规 459" xfId="19709"/>
    <cellStyle name="常规 464" xfId="19710"/>
    <cellStyle name="常规 8 4 6 2 2" xfId="19711"/>
    <cellStyle name="常规 46" xfId="19712"/>
    <cellStyle name="常规 51" xfId="19713"/>
    <cellStyle name="常规 46 2" xfId="19714"/>
    <cellStyle name="常规 51 2" xfId="19715"/>
    <cellStyle name="常规 46 2 2" xfId="19716"/>
    <cellStyle name="常规 51 2 2" xfId="19717"/>
    <cellStyle name="常规 46 2 2 2" xfId="19718"/>
    <cellStyle name="常规 7 2 18 2 4" xfId="19719"/>
    <cellStyle name="常规 7 2 23 2 4" xfId="19720"/>
    <cellStyle name="常规 46 3" xfId="19721"/>
    <cellStyle name="常规 51 3" xfId="19722"/>
    <cellStyle name="常规 46 3 2" xfId="19723"/>
    <cellStyle name="常规 51 3 2" xfId="19724"/>
    <cellStyle name="常规 465" xfId="19725"/>
    <cellStyle name="常规 470" xfId="19726"/>
    <cellStyle name="常规 466" xfId="19727"/>
    <cellStyle name="常规 471" xfId="19728"/>
    <cellStyle name="常规 467" xfId="19729"/>
    <cellStyle name="常规 472" xfId="19730"/>
    <cellStyle name="常规 7 2 2 2 39 4 2 2" xfId="19731"/>
    <cellStyle name="常规 7 2 2 2 44 4 2 2" xfId="19732"/>
    <cellStyle name="常规 468" xfId="19733"/>
    <cellStyle name="常规 473" xfId="19734"/>
    <cellStyle name="常规 7 2 2 2 2 6 3 2" xfId="19735"/>
    <cellStyle name="常规 469" xfId="19736"/>
    <cellStyle name="常规 474" xfId="19737"/>
    <cellStyle name="常规 47" xfId="19738"/>
    <cellStyle name="常规 52" xfId="19739"/>
    <cellStyle name="常规 47 2" xfId="19740"/>
    <cellStyle name="常规 52 2" xfId="19741"/>
    <cellStyle name="常规 7 20 2 17 2 4" xfId="19742"/>
    <cellStyle name="常规 7 20 2 22 2 4" xfId="19743"/>
    <cellStyle name="常规 47 2 2" xfId="19744"/>
    <cellStyle name="常规 52 2 2" xfId="19745"/>
    <cellStyle name="常规 47 2 2 2" xfId="19746"/>
    <cellStyle name="常规 47 3" xfId="19747"/>
    <cellStyle name="常规 52 3" xfId="19748"/>
    <cellStyle name="常规 47 3 2" xfId="19749"/>
    <cellStyle name="常规 52 3 2" xfId="19750"/>
    <cellStyle name="常规 8 2 37" xfId="19751"/>
    <cellStyle name="常规 8 2 42" xfId="19752"/>
    <cellStyle name="常规 47 3 2 2" xfId="19753"/>
    <cellStyle name="常规 8 2 37 2" xfId="19754"/>
    <cellStyle name="常规 8 2 42 2" xfId="19755"/>
    <cellStyle name="常规 47 3 3" xfId="19756"/>
    <cellStyle name="常规 8 2 38" xfId="19757"/>
    <cellStyle name="常规 8 2 43" xfId="19758"/>
    <cellStyle name="常规 47 5" xfId="19759"/>
    <cellStyle name="常规 52 5" xfId="19760"/>
    <cellStyle name="常规 477" xfId="19761"/>
    <cellStyle name="强调文字颜色 6 2 2 2 3 4 2" xfId="19762"/>
    <cellStyle name="常规 478" xfId="19763"/>
    <cellStyle name="常规 48" xfId="19764"/>
    <cellStyle name="常规 53" xfId="19765"/>
    <cellStyle name="常规 6 3 2 3" xfId="19766"/>
    <cellStyle name="常规 48 2" xfId="19767"/>
    <cellStyle name="常规 53 2" xfId="19768"/>
    <cellStyle name="常规 8 37" xfId="19769"/>
    <cellStyle name="常规 8 42" xfId="19770"/>
    <cellStyle name="常规 48 2 3 2" xfId="19771"/>
    <cellStyle name="常规 8 37 3 2" xfId="19772"/>
    <cellStyle name="常规 8 42 3 2" xfId="19773"/>
    <cellStyle name="常规 48 2 4" xfId="19774"/>
    <cellStyle name="常规 8 37 4" xfId="19775"/>
    <cellStyle name="常规 8 42 4" xfId="19776"/>
    <cellStyle name="常规 48 2 4 2" xfId="19777"/>
    <cellStyle name="常规 8 37 4 2" xfId="19778"/>
    <cellStyle name="常规 8 42 4 2" xfId="19779"/>
    <cellStyle name="常规 48 2 5" xfId="19780"/>
    <cellStyle name="常规 8 37 5" xfId="19781"/>
    <cellStyle name="常规 8 42 5" xfId="19782"/>
    <cellStyle name="常规 6 3 2 4" xfId="19783"/>
    <cellStyle name="常规 48 3" xfId="19784"/>
    <cellStyle name="常规 53 3" xfId="19785"/>
    <cellStyle name="常规 8 38" xfId="19786"/>
    <cellStyle name="常规 8 43" xfId="19787"/>
    <cellStyle name="常规 48 4" xfId="19788"/>
    <cellStyle name="常规 53 4" xfId="19789"/>
    <cellStyle name="常规 8 39" xfId="19790"/>
    <cellStyle name="常规 8 44" xfId="19791"/>
    <cellStyle name="常规 48 5" xfId="19792"/>
    <cellStyle name="常规 8 45" xfId="19793"/>
    <cellStyle name="常规 8 50" xfId="19794"/>
    <cellStyle name="常规 48 6" xfId="19795"/>
    <cellStyle name="常规 8 46" xfId="19796"/>
    <cellStyle name="常规 8 51" xfId="19797"/>
    <cellStyle name="常规 48 7" xfId="19798"/>
    <cellStyle name="常规 8 47" xfId="19799"/>
    <cellStyle name="常规 8 52" xfId="19800"/>
    <cellStyle name="常规 48 8" xfId="19801"/>
    <cellStyle name="常规 8 48" xfId="19802"/>
    <cellStyle name="常规 8 53" xfId="19803"/>
    <cellStyle name="常规 49" xfId="19804"/>
    <cellStyle name="常规 54" xfId="19805"/>
    <cellStyle name="常规 49 2" xfId="19806"/>
    <cellStyle name="常规 54 2" xfId="19807"/>
    <cellStyle name="常规 6 3 3 3" xfId="19808"/>
    <cellStyle name="常规 7 2 2 2 27 2 3" xfId="19809"/>
    <cellStyle name="常规 7 2 2 2 32 2 3" xfId="19810"/>
    <cellStyle name="常规 49 2 2" xfId="19811"/>
    <cellStyle name="常规 54 2 2" xfId="19812"/>
    <cellStyle name="常规 7 2 2 2 27 2 3 2" xfId="19813"/>
    <cellStyle name="常规 7 2 2 2 32 2 3 2" xfId="19814"/>
    <cellStyle name="常规 49 2 3" xfId="19815"/>
    <cellStyle name="常规 49 2 4" xfId="19816"/>
    <cellStyle name="常规 49 3" xfId="19817"/>
    <cellStyle name="常规 54 3" xfId="19818"/>
    <cellStyle name="常规 7 2 2 2 27 2 4" xfId="19819"/>
    <cellStyle name="常规 7 2 2 2 32 2 4" xfId="19820"/>
    <cellStyle name="常规 49 3 2" xfId="19821"/>
    <cellStyle name="常规 54 3 2" xfId="19822"/>
    <cellStyle name="常规 49 4" xfId="19823"/>
    <cellStyle name="常规 54 4" xfId="19824"/>
    <cellStyle name="常规 49 4 2" xfId="19825"/>
    <cellStyle name="常规 54 4 2" xfId="19826"/>
    <cellStyle name="常规 49 5" xfId="19827"/>
    <cellStyle name="常规 54 5" xfId="19828"/>
    <cellStyle name="常规 49 6" xfId="19829"/>
    <cellStyle name="常规 54 6" xfId="19830"/>
    <cellStyle name="常规 5" xfId="19831"/>
    <cellStyle name="常规 5 2 2" xfId="19832"/>
    <cellStyle name="常规 5 2 2 2" xfId="19833"/>
    <cellStyle name="常规 5 2 2 2 2" xfId="19834"/>
    <cellStyle name="常规 5 2 2 2 2 2" xfId="19835"/>
    <cellStyle name="常规 5 4 2 4" xfId="19836"/>
    <cellStyle name="常规 5 2 2 2 2 2 2" xfId="19837"/>
    <cellStyle name="常规 5 4 2 4 2" xfId="19838"/>
    <cellStyle name="常规 5 2 2 3" xfId="19839"/>
    <cellStyle name="常规 5 2 2 3 2" xfId="19840"/>
    <cellStyle name="常规 5 2 2 3 2 2" xfId="19841"/>
    <cellStyle name="常规 5 2 2 4" xfId="19842"/>
    <cellStyle name="常规 5 2 2 4 2" xfId="19843"/>
    <cellStyle name="常规 5 2 2 4 2 2" xfId="19844"/>
    <cellStyle name="注释 3 9 4 2" xfId="19845"/>
    <cellStyle name="常规 5 2 2 4 3" xfId="19846"/>
    <cellStyle name="常规 5 2 2 5" xfId="19847"/>
    <cellStyle name="常规 5 2 2 5 2" xfId="19848"/>
    <cellStyle name="常规 5 2 2 6" xfId="19849"/>
    <cellStyle name="常规 5 2 2 6 2" xfId="19850"/>
    <cellStyle name="常规 5 2 2 7" xfId="19851"/>
    <cellStyle name="常规 7 20 5 4 2" xfId="19852"/>
    <cellStyle name="常规 5 2 3" xfId="19853"/>
    <cellStyle name="常规 5 2 3 2" xfId="19854"/>
    <cellStyle name="常规 5 2 3 2 2" xfId="19855"/>
    <cellStyle name="常规 5 2 3 2 2 2" xfId="19856"/>
    <cellStyle name="常规 5 2 3 3" xfId="19857"/>
    <cellStyle name="常规 5 2 3 3 2" xfId="19858"/>
    <cellStyle name="常规 5 2 3 4" xfId="19859"/>
    <cellStyle name="常规 5 2 4" xfId="19860"/>
    <cellStyle name="常规 5 2 4 2" xfId="19861"/>
    <cellStyle name="常规 5 2 4 2 2" xfId="19862"/>
    <cellStyle name="常规 5 2 4 3" xfId="19863"/>
    <cellStyle name="常规 7 19 2 2 2 3 2 2" xfId="19864"/>
    <cellStyle name="常规 5 2 5" xfId="19865"/>
    <cellStyle name="常规 5 2 5 2" xfId="19866"/>
    <cellStyle name="常规 5 2 5 2 2" xfId="19867"/>
    <cellStyle name="常规 5 2 5 3" xfId="19868"/>
    <cellStyle name="常规 5 2 6" xfId="19869"/>
    <cellStyle name="常规 5 2 6 2" xfId="19870"/>
    <cellStyle name="常规 5 2 7" xfId="19871"/>
    <cellStyle name="常规 5 2 7 2" xfId="19872"/>
    <cellStyle name="常规 7 20 25" xfId="19873"/>
    <cellStyle name="常规 7 20 30" xfId="19874"/>
    <cellStyle name="常规 5 2 9" xfId="19875"/>
    <cellStyle name="常规 7 2 2 16 2 2 2" xfId="19876"/>
    <cellStyle name="常规 7 2 2 21 2 2 2" xfId="19877"/>
    <cellStyle name="注释 3 30 4" xfId="19878"/>
    <cellStyle name="注释 3 25 4" xfId="19879"/>
    <cellStyle name="常规 5 3 2 2 2 2" xfId="19880"/>
    <cellStyle name="常规 7 19 25 2 2" xfId="19881"/>
    <cellStyle name="常规 7 19 30 2 2" xfId="19882"/>
    <cellStyle name="常规 5 3 2 2 3" xfId="19883"/>
    <cellStyle name="常规 7 19 25 3" xfId="19884"/>
    <cellStyle name="常规 7 19 30 3" xfId="19885"/>
    <cellStyle name="常规 5 3 2 3 2" xfId="19886"/>
    <cellStyle name="常规 7 19 26 2" xfId="19887"/>
    <cellStyle name="常规 7 19 31 2" xfId="19888"/>
    <cellStyle name="常规 5 3 2 4" xfId="19889"/>
    <cellStyle name="常规 7 19 27" xfId="19890"/>
    <cellStyle name="常规 7 19 32" xfId="19891"/>
    <cellStyle name="常规 5 3 2 4 2" xfId="19892"/>
    <cellStyle name="常规 7 19 27 2" xfId="19893"/>
    <cellStyle name="常规 7 19 32 2" xfId="19894"/>
    <cellStyle name="常规 5 3 2 5" xfId="19895"/>
    <cellStyle name="常规 7 19 28" xfId="19896"/>
    <cellStyle name="常规 7 19 33" xfId="19897"/>
    <cellStyle name="注释 3 10 3 2" xfId="19898"/>
    <cellStyle name="常规 5 4 2" xfId="19899"/>
    <cellStyle name="常规 5 4 2 2" xfId="19900"/>
    <cellStyle name="常规 5 4 2 2 2" xfId="19901"/>
    <cellStyle name="常规 5 4 2 2 2 2" xfId="19902"/>
    <cellStyle name="常规 5 4 2 3" xfId="19903"/>
    <cellStyle name="常规 5 4 2 3 2" xfId="19904"/>
    <cellStyle name="常规 5 4 3" xfId="19905"/>
    <cellStyle name="常规 5 4 3 2" xfId="19906"/>
    <cellStyle name="常规 5 4 3 2 2" xfId="19907"/>
    <cellStyle name="常规 5 4 3 3" xfId="19908"/>
    <cellStyle name="常规 5 5 2" xfId="19909"/>
    <cellStyle name="常规 5 5 2 2" xfId="19910"/>
    <cellStyle name="常规 5 5 3" xfId="19911"/>
    <cellStyle name="常规 5 5 3 2" xfId="19912"/>
    <cellStyle name="常规 5 6 2" xfId="19913"/>
    <cellStyle name="常规 5 7 2" xfId="19914"/>
    <cellStyle name="常规 50 2 2 2" xfId="19915"/>
    <cellStyle name="警告文本 3 3 3 3" xfId="19916"/>
    <cellStyle name="常规 50 2 3" xfId="19917"/>
    <cellStyle name="常规 50 2 3 2" xfId="19918"/>
    <cellStyle name="警告文本 3 3 4 3" xfId="19919"/>
    <cellStyle name="常规 50 2 4" xfId="19920"/>
    <cellStyle name="常规 7 2 4 2 15 2" xfId="19921"/>
    <cellStyle name="常规 7 2 4 2 20 2" xfId="19922"/>
    <cellStyle name="常规 50 4 2" xfId="19923"/>
    <cellStyle name="常规 50 6" xfId="19924"/>
    <cellStyle name="常规 51 5" xfId="19925"/>
    <cellStyle name="常规 51 6" xfId="19926"/>
    <cellStyle name="常规 52 4 2" xfId="19927"/>
    <cellStyle name="常规 52 6" xfId="19928"/>
    <cellStyle name="常规 55" xfId="19929"/>
    <cellStyle name="常规 60" xfId="19930"/>
    <cellStyle name="常规 6 3 4 3" xfId="19931"/>
    <cellStyle name="常规 55 2" xfId="19932"/>
    <cellStyle name="常规 60 2" xfId="19933"/>
    <cellStyle name="常规 55 2 2" xfId="19934"/>
    <cellStyle name="常规 60 2 2" xfId="19935"/>
    <cellStyle name="常规 55 3" xfId="19936"/>
    <cellStyle name="常规 60 3" xfId="19937"/>
    <cellStyle name="常规 55 4" xfId="19938"/>
    <cellStyle name="常规 60 4" xfId="19939"/>
    <cellStyle name="常规 56" xfId="19940"/>
    <cellStyle name="常规 61" xfId="19941"/>
    <cellStyle name="常规 56 2" xfId="19942"/>
    <cellStyle name="常规 61 2" xfId="19943"/>
    <cellStyle name="常规 7 2 2 2 27 4 3" xfId="19944"/>
    <cellStyle name="常规 7 2 2 2 32 4 3" xfId="19945"/>
    <cellStyle name="常规 56 2 2" xfId="19946"/>
    <cellStyle name="常规 61 2 2" xfId="19947"/>
    <cellStyle name="常规 56 3" xfId="19948"/>
    <cellStyle name="常规 61 3" xfId="19949"/>
    <cellStyle name="常规 57" xfId="19950"/>
    <cellStyle name="常规 62" xfId="19951"/>
    <cellStyle name="解释性文本 3 2 5 2 3 2" xfId="19952"/>
    <cellStyle name="常规 57 2" xfId="19953"/>
    <cellStyle name="常规 62 2" xfId="19954"/>
    <cellStyle name="常规 57 2 2" xfId="19955"/>
    <cellStyle name="常规 62 2 2" xfId="19956"/>
    <cellStyle name="常规 57 3" xfId="19957"/>
    <cellStyle name="常规 62 3" xfId="19958"/>
    <cellStyle name="常规 57 4" xfId="19959"/>
    <cellStyle name="常规 62 4" xfId="19960"/>
    <cellStyle name="常规 58" xfId="19961"/>
    <cellStyle name="常规 63" xfId="19962"/>
    <cellStyle name="常规 8 2 10 2" xfId="19963"/>
    <cellStyle name="常规 8 2 10 2 2" xfId="19964"/>
    <cellStyle name="常规 58 2" xfId="19965"/>
    <cellStyle name="常规 63 2" xfId="19966"/>
    <cellStyle name="常规 9 37" xfId="19967"/>
    <cellStyle name="常规 9 42" xfId="19968"/>
    <cellStyle name="常规 58 3" xfId="19969"/>
    <cellStyle name="常规 63 3" xfId="19970"/>
    <cellStyle name="常规 9 38" xfId="19971"/>
    <cellStyle name="常规 9 43" xfId="19972"/>
    <cellStyle name="常规 58 4" xfId="19973"/>
    <cellStyle name="常规 63 4" xfId="19974"/>
    <cellStyle name="常规 9 39" xfId="19975"/>
    <cellStyle name="常规 9 44" xfId="19976"/>
    <cellStyle name="常规 59 2" xfId="19977"/>
    <cellStyle name="常规 64 2" xfId="19978"/>
    <cellStyle name="常规 59 2 2" xfId="19979"/>
    <cellStyle name="常规 64 2 2" xfId="19980"/>
    <cellStyle name="常规 59 3" xfId="19981"/>
    <cellStyle name="常规 64 3" xfId="19982"/>
    <cellStyle name="常规 7 20 11 2 2 2" xfId="19983"/>
    <cellStyle name="常规 59 4" xfId="19984"/>
    <cellStyle name="常规 64 4" xfId="19985"/>
    <cellStyle name="常规 6 10" xfId="19986"/>
    <cellStyle name="常规 8 5 2 4" xfId="19987"/>
    <cellStyle name="常规 6 2 2" xfId="19988"/>
    <cellStyle name="强调文字颜色 5 2 6 4" xfId="19989"/>
    <cellStyle name="常规 6 2 3" xfId="19990"/>
    <cellStyle name="常规 7 2 2 2 26 2" xfId="19991"/>
    <cellStyle name="常规 7 2 2 2 31 2" xfId="19992"/>
    <cellStyle name="强调文字颜色 5 2 6 5" xfId="19993"/>
    <cellStyle name="常规 6 2 3 2" xfId="19994"/>
    <cellStyle name="常规 7 2 2 2 26 2 2" xfId="19995"/>
    <cellStyle name="常规 7 2 2 2 31 2 2" xfId="19996"/>
    <cellStyle name="常规 6 2 3 2 2" xfId="19997"/>
    <cellStyle name="常规 7 2 2 2 26 2 2 2" xfId="19998"/>
    <cellStyle name="常规 7 2 2 2 31 2 2 2" xfId="19999"/>
    <cellStyle name="常规 6 2 3 2 2 2" xfId="20000"/>
    <cellStyle name="常规 6 2 3 3" xfId="20001"/>
    <cellStyle name="常规 7 2 2 2 26 2 3" xfId="20002"/>
    <cellStyle name="常规 7 2 2 2 31 2 3" xfId="20003"/>
    <cellStyle name="常规 6 2 3 3 2" xfId="20004"/>
    <cellStyle name="常规 7 2 2 2 26 2 3 2" xfId="20005"/>
    <cellStyle name="常规 7 2 2 2 31 2 3 2" xfId="20006"/>
    <cellStyle name="常规 6 2 3 4" xfId="20007"/>
    <cellStyle name="常规 7 2 2 2 26 2 4" xfId="20008"/>
    <cellStyle name="常规 7 2 2 2 31 2 4" xfId="20009"/>
    <cellStyle name="常规 6 2 4" xfId="20010"/>
    <cellStyle name="常规 7 2 2 2 26 3" xfId="20011"/>
    <cellStyle name="常规 7 2 2 2 31 3" xfId="20012"/>
    <cellStyle name="常规 7 2 2 2 8 2 3 2" xfId="20013"/>
    <cellStyle name="警告文本 2 2 2 4 2 3 2" xfId="20014"/>
    <cellStyle name="常规 6 2 4 2 2" xfId="20015"/>
    <cellStyle name="常规 6 2 5" xfId="20016"/>
    <cellStyle name="常规 7 2 2 2 26 4" xfId="20017"/>
    <cellStyle name="常规 7 2 2 2 31 4" xfId="20018"/>
    <cellStyle name="常规 6 2 5 2" xfId="20019"/>
    <cellStyle name="常规 7 2 2 2 26 4 2" xfId="20020"/>
    <cellStyle name="常规 7 2 2 2 31 4 2" xfId="20021"/>
    <cellStyle name="常规 6 2 5 2 2" xfId="20022"/>
    <cellStyle name="常规 7 2 2 2 26 4 2 2" xfId="20023"/>
    <cellStyle name="常规 7 2 2 2 31 4 2 2" xfId="20024"/>
    <cellStyle name="常规 6 2 6" xfId="20025"/>
    <cellStyle name="常规 7 2 2 2 26 5" xfId="20026"/>
    <cellStyle name="常规 7 2 2 2 31 5" xfId="20027"/>
    <cellStyle name="常规 6 2 6 2" xfId="20028"/>
    <cellStyle name="常规 6 2 7" xfId="20029"/>
    <cellStyle name="常规 6 2 7 2" xfId="20030"/>
    <cellStyle name="常规 6 2 9" xfId="20031"/>
    <cellStyle name="常规 6 3 2" xfId="20032"/>
    <cellStyle name="强调文字颜色 5 2 7 4" xfId="20033"/>
    <cellStyle name="常规 6 3 2 2" xfId="20034"/>
    <cellStyle name="常规 8 36" xfId="20035"/>
    <cellStyle name="常规 8 41" xfId="20036"/>
    <cellStyle name="常规 6 3 3" xfId="20037"/>
    <cellStyle name="常规 7 2 2 2 27 2" xfId="20038"/>
    <cellStyle name="常规 7 2 2 2 32 2" xfId="20039"/>
    <cellStyle name="常规 6 3 3 2" xfId="20040"/>
    <cellStyle name="常规 7 2 2 2 27 2 2" xfId="20041"/>
    <cellStyle name="常规 7 2 2 2 32 2 2" xfId="20042"/>
    <cellStyle name="常规 6 3 3 2 2" xfId="20043"/>
    <cellStyle name="常规 7 2 2 2 27 2 2 2" xfId="20044"/>
    <cellStyle name="常规 7 2 2 2 32 2 2 2" xfId="20045"/>
    <cellStyle name="常规 6 3 4" xfId="20046"/>
    <cellStyle name="常规 7 2 2 2 27 3" xfId="20047"/>
    <cellStyle name="常规 7 2 2 2 32 3" xfId="20048"/>
    <cellStyle name="常规 6 3 4 2 2" xfId="20049"/>
    <cellStyle name="常规 6 3 5" xfId="20050"/>
    <cellStyle name="常规 7 2 2 2 27 4" xfId="20051"/>
    <cellStyle name="常规 7 2 2 2 32 4" xfId="20052"/>
    <cellStyle name="常规 6 3 5 2" xfId="20053"/>
    <cellStyle name="常规 7 2 2 2 27 4 2" xfId="20054"/>
    <cellStyle name="常规 7 2 2 2 32 4 2" xfId="20055"/>
    <cellStyle name="常规 6 3 6" xfId="20056"/>
    <cellStyle name="常规 7 2 2 2 27 5" xfId="20057"/>
    <cellStyle name="常规 7 2 2 2 32 5" xfId="20058"/>
    <cellStyle name="强调文字颜色 1 2 7 2 2" xfId="20059"/>
    <cellStyle name="常规 6 3 7" xfId="20060"/>
    <cellStyle name="常规 8 17 2 2" xfId="20061"/>
    <cellStyle name="常规 8 22 2 2" xfId="20062"/>
    <cellStyle name="输入 2 2 2 4 2 2 2" xfId="20063"/>
    <cellStyle name="常规 6 4 2" xfId="20064"/>
    <cellStyle name="常规 6 4 2 2" xfId="20065"/>
    <cellStyle name="常规 6 4 2 3" xfId="20066"/>
    <cellStyle name="常规 6 4 3" xfId="20067"/>
    <cellStyle name="常规 7 2 2 2 28 2" xfId="20068"/>
    <cellStyle name="常规 7 2 2 2 33 2" xfId="20069"/>
    <cellStyle name="常规 6 4 3 2" xfId="20070"/>
    <cellStyle name="常规 7 2 2 2 28 2 2" xfId="20071"/>
    <cellStyle name="常规 7 2 2 2 33 2 2" xfId="20072"/>
    <cellStyle name="常规 6 4 4" xfId="20073"/>
    <cellStyle name="常规 7 2 2 2 28 3" xfId="20074"/>
    <cellStyle name="常规 7 2 2 2 33 3" xfId="20075"/>
    <cellStyle name="常规 6 4 5" xfId="20076"/>
    <cellStyle name="常规 7 2 2 2 28 4" xfId="20077"/>
    <cellStyle name="常规 7 2 2 2 33 4" xfId="20078"/>
    <cellStyle name="常规 6 5 2" xfId="20079"/>
    <cellStyle name="常规 6 5 2 2" xfId="20080"/>
    <cellStyle name="常规 6 5 3" xfId="20081"/>
    <cellStyle name="常规 7 2 2 2 29 2" xfId="20082"/>
    <cellStyle name="常规 7 2 2 2 34 2" xfId="20083"/>
    <cellStyle name="常规 6 5 4" xfId="20084"/>
    <cellStyle name="常规 7 2 2 2 29 3" xfId="20085"/>
    <cellStyle name="常规 7 2 2 2 34 3" xfId="20086"/>
    <cellStyle name="常规 6 6 2" xfId="20087"/>
    <cellStyle name="常规 6 6 2 2" xfId="20088"/>
    <cellStyle name="常规 6 6 3" xfId="20089"/>
    <cellStyle name="常规 7 2 2 2 35 2" xfId="20090"/>
    <cellStyle name="常规 7 2 2 2 40 2" xfId="20091"/>
    <cellStyle name="常规 6 6 4" xfId="20092"/>
    <cellStyle name="常规 7 2 2 2 35 3" xfId="20093"/>
    <cellStyle name="常规 7 2 2 2 40 3" xfId="20094"/>
    <cellStyle name="常规 6 7 2" xfId="20095"/>
    <cellStyle name="常规 6 7 3" xfId="20096"/>
    <cellStyle name="常规 7 2 2 2 36 2" xfId="20097"/>
    <cellStyle name="常规 7 2 2 2 41 2" xfId="20098"/>
    <cellStyle name="常规 65" xfId="20099"/>
    <cellStyle name="常规 70" xfId="20100"/>
    <cellStyle name="常规 65 2" xfId="20101"/>
    <cellStyle name="常规 70 2" xfId="20102"/>
    <cellStyle name="常规 7 20 11 2 3 2" xfId="20103"/>
    <cellStyle name="常规 65 3" xfId="20104"/>
    <cellStyle name="常规 70 3" xfId="20105"/>
    <cellStyle name="常规 65 4" xfId="20106"/>
    <cellStyle name="常规 70 4" xfId="20107"/>
    <cellStyle name="常规 66 3" xfId="20108"/>
    <cellStyle name="常规 71 3" xfId="20109"/>
    <cellStyle name="常规 66 4" xfId="20110"/>
    <cellStyle name="常规 71 4" xfId="20111"/>
    <cellStyle name="常规 7 26 2 2" xfId="20112"/>
    <cellStyle name="常规 7 31 2 2" xfId="20113"/>
    <cellStyle name="常规 67 2" xfId="20114"/>
    <cellStyle name="常规 72 2" xfId="20115"/>
    <cellStyle name="常规 7 26 4 2" xfId="20116"/>
    <cellStyle name="常规 7 31 4 2" xfId="20117"/>
    <cellStyle name="常规 69 2" xfId="20118"/>
    <cellStyle name="常规 74 2" xfId="20119"/>
    <cellStyle name="常规 69 2 2" xfId="20120"/>
    <cellStyle name="常规 74 2 2" xfId="20121"/>
    <cellStyle name="常规 69 4" xfId="20122"/>
    <cellStyle name="常规 74 4" xfId="20123"/>
    <cellStyle name="常规 7" xfId="20124"/>
    <cellStyle name="常规 7 10" xfId="20125"/>
    <cellStyle name="常规 7 10 2" xfId="20126"/>
    <cellStyle name="常规 7 10 2 2 2" xfId="20127"/>
    <cellStyle name="强调文字颜色 3 2 2 2 4" xfId="20128"/>
    <cellStyle name="常规 7 10 2 3" xfId="20129"/>
    <cellStyle name="常规 7 10 3" xfId="20130"/>
    <cellStyle name="常规 7 10 4" xfId="20131"/>
    <cellStyle name="常规 7 11" xfId="20132"/>
    <cellStyle name="常规 7 12" xfId="20133"/>
    <cellStyle name="好 4 2 2 7 2" xfId="20134"/>
    <cellStyle name="常规 7 13" xfId="20135"/>
    <cellStyle name="输出 2 3 3 2 2 2" xfId="20136"/>
    <cellStyle name="常规 7 13 2 2 2" xfId="20137"/>
    <cellStyle name="常规 7 2 2 2 2 4 4 2" xfId="20138"/>
    <cellStyle name="常规 7 13 2 3" xfId="20139"/>
    <cellStyle name="常规 7 2 2 2 2 4 5" xfId="20140"/>
    <cellStyle name="常规 7 14" xfId="20141"/>
    <cellStyle name="常规 7 14 2 2 2" xfId="20142"/>
    <cellStyle name="常规 7 14 2 3" xfId="20143"/>
    <cellStyle name="常规 7 15" xfId="20144"/>
    <cellStyle name="常规 7 20" xfId="20145"/>
    <cellStyle name="常规 7 16" xfId="20146"/>
    <cellStyle name="常规 7 21" xfId="20147"/>
    <cellStyle name="常规 7 17 2 2 2" xfId="20148"/>
    <cellStyle name="常规 7 22 2 2 2" xfId="20149"/>
    <cellStyle name="常规 7 17 2 3" xfId="20150"/>
    <cellStyle name="常规 7 22 2 3" xfId="20151"/>
    <cellStyle name="常规 7 17 3 2" xfId="20152"/>
    <cellStyle name="常规 7 22 3 2" xfId="20153"/>
    <cellStyle name="常规 7 18 2 2 2" xfId="20154"/>
    <cellStyle name="常规 7 23 2 2 2" xfId="20155"/>
    <cellStyle name="常规 7 18 2 3" xfId="20156"/>
    <cellStyle name="常规 7 23 2 3" xfId="20157"/>
    <cellStyle name="常规 7 18 3 2" xfId="20158"/>
    <cellStyle name="常规 7 23 3 2" xfId="20159"/>
    <cellStyle name="常规 7 19 10" xfId="20160"/>
    <cellStyle name="常规 7 19 10 2" xfId="20161"/>
    <cellStyle name="常规 7 19 10 3" xfId="20162"/>
    <cellStyle name="检查单元格 2 2 5 2 3 2" xfId="20163"/>
    <cellStyle name="常规 7 19 10 3 2" xfId="20164"/>
    <cellStyle name="常规 7 19 10 3 2 2" xfId="20165"/>
    <cellStyle name="常规 7 19 10 3 3" xfId="20166"/>
    <cellStyle name="常规 7 19 10 4" xfId="20167"/>
    <cellStyle name="常规 7 19 11" xfId="20168"/>
    <cellStyle name="常规 8 4 2 12 2 2 2" xfId="20169"/>
    <cellStyle name="常规 7 19 11 2" xfId="20170"/>
    <cellStyle name="常规 7 19 11 3" xfId="20171"/>
    <cellStyle name="常规 7 19 11 3 2 2" xfId="20172"/>
    <cellStyle name="常规 7 19 11 3 3" xfId="20173"/>
    <cellStyle name="常规 7 19 11 4" xfId="20174"/>
    <cellStyle name="常规 7 19 12" xfId="20175"/>
    <cellStyle name="常规 7 19 12 2" xfId="20176"/>
    <cellStyle name="常规 7 19 12 3 2" xfId="20177"/>
    <cellStyle name="输入 3 2 2 2" xfId="20178"/>
    <cellStyle name="常规 7 19 12 3 2 2" xfId="20179"/>
    <cellStyle name="输入 3 2 2 2 2" xfId="20180"/>
    <cellStyle name="常规 7 19 12 4" xfId="20181"/>
    <cellStyle name="输入 3 2 3" xfId="20182"/>
    <cellStyle name="常规 7 19 13" xfId="20183"/>
    <cellStyle name="常规 7 19 13 2" xfId="20184"/>
    <cellStyle name="常规 7 19 13 3" xfId="20185"/>
    <cellStyle name="输入 3 3 2" xfId="20186"/>
    <cellStyle name="常规 7 19 13 3 2" xfId="20187"/>
    <cellStyle name="输入 3 3 2 2" xfId="20188"/>
    <cellStyle name="常规 7 19 13 4" xfId="20189"/>
    <cellStyle name="输入 3 3 3" xfId="20190"/>
    <cellStyle name="常规 7 19 14" xfId="20191"/>
    <cellStyle name="常规 7 19 14 2" xfId="20192"/>
    <cellStyle name="常规 7 19 14 2 2" xfId="20193"/>
    <cellStyle name="常规 7 19 14 2 3" xfId="20194"/>
    <cellStyle name="常规 7 19 14 3" xfId="20195"/>
    <cellStyle name="输入 3 4 2" xfId="20196"/>
    <cellStyle name="常规 7 19 14 3 2" xfId="20197"/>
    <cellStyle name="输入 3 4 2 2" xfId="20198"/>
    <cellStyle name="常规 7 19 14 3 3" xfId="20199"/>
    <cellStyle name="输入 3 4 2 3" xfId="20200"/>
    <cellStyle name="常规 7 19 14 4" xfId="20201"/>
    <cellStyle name="输入 3 4 3" xfId="20202"/>
    <cellStyle name="常规 7 19 15" xfId="20203"/>
    <cellStyle name="常规 7 19 20" xfId="20204"/>
    <cellStyle name="常规 7 19 15 2" xfId="20205"/>
    <cellStyle name="常规 7 19 20 2" xfId="20206"/>
    <cellStyle name="常规 7 19 15 2 2" xfId="20207"/>
    <cellStyle name="常规 7 19 20 2 2" xfId="20208"/>
    <cellStyle name="注释 2 25 4" xfId="20209"/>
    <cellStyle name="注释 2 30 4" xfId="20210"/>
    <cellStyle name="常规 7 19 15 2 2 2" xfId="20211"/>
    <cellStyle name="常规 7 19 20 2 2 2" xfId="20212"/>
    <cellStyle name="输入 3 3 2 5" xfId="20213"/>
    <cellStyle name="注释 2 25 4 2" xfId="20214"/>
    <cellStyle name="注释 2 30 4 2" xfId="20215"/>
    <cellStyle name="常规 7 19 15 2 3" xfId="20216"/>
    <cellStyle name="常规 7 19 20 2 3" xfId="20217"/>
    <cellStyle name="注释 2 25 5" xfId="20218"/>
    <cellStyle name="注释 2 30 5" xfId="20219"/>
    <cellStyle name="常规 7 19 15 3 2" xfId="20220"/>
    <cellStyle name="常规 7 19 20 3 2" xfId="20221"/>
    <cellStyle name="输入 3 5 2 2" xfId="20222"/>
    <cellStyle name="注释 2 26 4" xfId="20223"/>
    <cellStyle name="注释 2 31 4" xfId="20224"/>
    <cellStyle name="常规 7 19 15 3 2 2" xfId="20225"/>
    <cellStyle name="输入 3 5 2 2 2" xfId="20226"/>
    <cellStyle name="注释 2 26 4 2" xfId="20227"/>
    <cellStyle name="注释 2 31 4 2" xfId="20228"/>
    <cellStyle name="常规 7 19 15 3 3" xfId="20229"/>
    <cellStyle name="输入 3 5 2 3" xfId="20230"/>
    <cellStyle name="注释 2 26 5" xfId="20231"/>
    <cellStyle name="注释 2 31 5" xfId="20232"/>
    <cellStyle name="常规 7 19 15 4" xfId="20233"/>
    <cellStyle name="常规 7 19 20 4" xfId="20234"/>
    <cellStyle name="输入 3 5 3" xfId="20235"/>
    <cellStyle name="常规 7 19 16" xfId="20236"/>
    <cellStyle name="常规 7 19 21" xfId="20237"/>
    <cellStyle name="常规 7 19 16 2" xfId="20238"/>
    <cellStyle name="常规 7 19 21 2" xfId="20239"/>
    <cellStyle name="常规 7 2 4 2 27 2 4" xfId="20240"/>
    <cellStyle name="常规 7 2 4 2 32 2 4" xfId="20241"/>
    <cellStyle name="常规 7 19 16 2 2" xfId="20242"/>
    <cellStyle name="常规 7 19 21 2 2" xfId="20243"/>
    <cellStyle name="注释 2 75 4" xfId="20244"/>
    <cellStyle name="常规 7 19 16 2 2 2" xfId="20245"/>
    <cellStyle name="常规 7 19 21 2 2 2" xfId="20246"/>
    <cellStyle name="注释 2 75 4 2" xfId="20247"/>
    <cellStyle name="常规 7 19 16 2 3" xfId="20248"/>
    <cellStyle name="常规 7 19 21 2 3" xfId="20249"/>
    <cellStyle name="注释 2 75 5" xfId="20250"/>
    <cellStyle name="常规 7 19 16 3" xfId="20251"/>
    <cellStyle name="常规 7 19 21 3" xfId="20252"/>
    <cellStyle name="输入 3 6 2" xfId="20253"/>
    <cellStyle name="常规 7 19 16 3 2" xfId="20254"/>
    <cellStyle name="常规 7 19 21 3 2" xfId="20255"/>
    <cellStyle name="输入 3 6 2 2" xfId="20256"/>
    <cellStyle name="注释 2 76 4" xfId="20257"/>
    <cellStyle name="常规 7 19 16 3 2 2" xfId="20258"/>
    <cellStyle name="输入 3 6 2 2 2" xfId="20259"/>
    <cellStyle name="注释 2 76 4 2" xfId="20260"/>
    <cellStyle name="常规 7 19 16 3 3" xfId="20261"/>
    <cellStyle name="输入 3 6 2 3" xfId="20262"/>
    <cellStyle name="注释 2 76 5" xfId="20263"/>
    <cellStyle name="常规 7 19 16 4" xfId="20264"/>
    <cellStyle name="常规 7 19 21 4" xfId="20265"/>
    <cellStyle name="输入 3 6 3" xfId="20266"/>
    <cellStyle name="常规 7 19 17" xfId="20267"/>
    <cellStyle name="常规 7 19 22" xfId="20268"/>
    <cellStyle name="常规 7 19 17 2" xfId="20269"/>
    <cellStyle name="常规 7 19 22 2" xfId="20270"/>
    <cellStyle name="常规 7 19 17 2 2" xfId="20271"/>
    <cellStyle name="常规 7 19 22 2 2" xfId="20272"/>
    <cellStyle name="常规 7 19 17 2 3" xfId="20273"/>
    <cellStyle name="常规 7 19 22 2 3" xfId="20274"/>
    <cellStyle name="常规 7 19 17 3" xfId="20275"/>
    <cellStyle name="常规 7 19 22 3" xfId="20276"/>
    <cellStyle name="输入 3 7 2" xfId="20277"/>
    <cellStyle name="常规 7 19 17 3 2" xfId="20278"/>
    <cellStyle name="常规 7 19 22 3 2" xfId="20279"/>
    <cellStyle name="输入 3 7 2 2" xfId="20280"/>
    <cellStyle name="常规 7 19 17 3 3" xfId="20281"/>
    <cellStyle name="常规 7 19 17 4" xfId="20282"/>
    <cellStyle name="常规 7 19 22 4" xfId="20283"/>
    <cellStyle name="输入 3 7 3" xfId="20284"/>
    <cellStyle name="常规 7 19 18" xfId="20285"/>
    <cellStyle name="常规 7 19 23" xfId="20286"/>
    <cellStyle name="常规 7 19 18 2" xfId="20287"/>
    <cellStyle name="常规 7 19 23 2" xfId="20288"/>
    <cellStyle name="常规 7 19 18 2 2" xfId="20289"/>
    <cellStyle name="常规 7 19 23 2 2" xfId="20290"/>
    <cellStyle name="常规 7 19 18 2 2 2" xfId="20291"/>
    <cellStyle name="常规 7 19 23 2 2 2" xfId="20292"/>
    <cellStyle name="常规 7 19 18 2 3" xfId="20293"/>
    <cellStyle name="常规 7 19 23 2 3" xfId="20294"/>
    <cellStyle name="常规 7 19 18 3" xfId="20295"/>
    <cellStyle name="常规 7 19 23 3" xfId="20296"/>
    <cellStyle name="输入 3 8 2" xfId="20297"/>
    <cellStyle name="常规 7 19 18 3 2" xfId="20298"/>
    <cellStyle name="常规 7 19 23 3 2" xfId="20299"/>
    <cellStyle name="常规 7 19 18 3 2 2" xfId="20300"/>
    <cellStyle name="常规 7 19 18 3 3" xfId="20301"/>
    <cellStyle name="常规 7 19 18 4" xfId="20302"/>
    <cellStyle name="常规 7 19 23 4" xfId="20303"/>
    <cellStyle name="常规 7 19 19" xfId="20304"/>
    <cellStyle name="常规 7 19 24" xfId="20305"/>
    <cellStyle name="常规 7 19 19 2" xfId="20306"/>
    <cellStyle name="常规 7 19 24 2" xfId="20307"/>
    <cellStyle name="常规 7 19 19 2 2" xfId="20308"/>
    <cellStyle name="常规 7 19 24 2 2" xfId="20309"/>
    <cellStyle name="常规 7 19 19 2 2 2" xfId="20310"/>
    <cellStyle name="常规 7 19 24 2 2 2" xfId="20311"/>
    <cellStyle name="常规 7 19 19 2 3" xfId="20312"/>
    <cellStyle name="常规 7 19 24 2 3" xfId="20313"/>
    <cellStyle name="常规 7 19 19 3" xfId="20314"/>
    <cellStyle name="常规 7 19 24 3" xfId="20315"/>
    <cellStyle name="输入 3 9 2" xfId="20316"/>
    <cellStyle name="常规 7 19 19 3 2" xfId="20317"/>
    <cellStyle name="常规 7 19 24 3 2" xfId="20318"/>
    <cellStyle name="常规 7 19 19 3 2 2" xfId="20319"/>
    <cellStyle name="常规 7 19 19 3 3" xfId="20320"/>
    <cellStyle name="常规 7 19 19 4" xfId="20321"/>
    <cellStyle name="常规 7 19 24 4" xfId="20322"/>
    <cellStyle name="常规 7 19 2 10 3 2" xfId="20323"/>
    <cellStyle name="适中 2 3 5 2 2" xfId="20324"/>
    <cellStyle name="注释 2 2 2 3 2" xfId="20325"/>
    <cellStyle name="常规 7 19 2 10 4" xfId="20326"/>
    <cellStyle name="适中 2 3 5 3" xfId="20327"/>
    <cellStyle name="注释 2 2 2 4" xfId="20328"/>
    <cellStyle name="常规 7 19 2 11 2" xfId="20329"/>
    <cellStyle name="注释 2 2 3 2" xfId="20330"/>
    <cellStyle name="常规 7 19 2 11 3" xfId="20331"/>
    <cellStyle name="适中 2 3 6 2" xfId="20332"/>
    <cellStyle name="注释 2 2 3 3" xfId="20333"/>
    <cellStyle name="常规 7 19 2 11 3 2" xfId="20334"/>
    <cellStyle name="注释 2 2 3 3 2" xfId="20335"/>
    <cellStyle name="常规 7 19 2 11 4" xfId="20336"/>
    <cellStyle name="注释 2 2 3 4" xfId="20337"/>
    <cellStyle name="常规 7 19 2 12" xfId="20338"/>
    <cellStyle name="注释 2 2 4" xfId="20339"/>
    <cellStyle name="常规 7 19 2 12 2" xfId="20340"/>
    <cellStyle name="注释 2 2 4 2" xfId="20341"/>
    <cellStyle name="常规 7 19 2 12 3" xfId="20342"/>
    <cellStyle name="适中 2 3 7 2" xfId="20343"/>
    <cellStyle name="注释 2 2 4 3" xfId="20344"/>
    <cellStyle name="常规 7 19 2 12 3 2" xfId="20345"/>
    <cellStyle name="注释 2 2 4 3 2" xfId="20346"/>
    <cellStyle name="常规 7 19 2 12 4" xfId="20347"/>
    <cellStyle name="注释 2 2 4 4" xfId="20348"/>
    <cellStyle name="常规 7 19 2 13" xfId="20349"/>
    <cellStyle name="注释 2 2 5" xfId="20350"/>
    <cellStyle name="常规 7 19 2 13 2" xfId="20351"/>
    <cellStyle name="好 3 2 5 2 4" xfId="20352"/>
    <cellStyle name="注释 2 2 5 2" xfId="20353"/>
    <cellStyle name="常规 7 19 2 13 2 2" xfId="20354"/>
    <cellStyle name="注释 2 2 5 2 2" xfId="20355"/>
    <cellStyle name="常规 7 19 2 13 2 2 2" xfId="20356"/>
    <cellStyle name="注释 2 2 5 2 2 2" xfId="20357"/>
    <cellStyle name="常规 7 19 2 13 2 3" xfId="20358"/>
    <cellStyle name="注释 2 2 5 2 3" xfId="20359"/>
    <cellStyle name="常规 7 19 2 13 3" xfId="20360"/>
    <cellStyle name="注释 2 2 5 3" xfId="20361"/>
    <cellStyle name="常规 7 19 2 13 3 2" xfId="20362"/>
    <cellStyle name="注释 2 2 5 3 2" xfId="20363"/>
    <cellStyle name="常规 7 19 2 13 4" xfId="20364"/>
    <cellStyle name="注释 2 2 5 4" xfId="20365"/>
    <cellStyle name="常规 7 19 2 14" xfId="20366"/>
    <cellStyle name="注释 2 2 6" xfId="20367"/>
    <cellStyle name="常规 7 19 2 14 2" xfId="20368"/>
    <cellStyle name="注释 2 2 6 2" xfId="20369"/>
    <cellStyle name="常规 7 19 2 14 2 2" xfId="20370"/>
    <cellStyle name="注释 2 2 6 2 2" xfId="20371"/>
    <cellStyle name="常规 7 19 2 14 2 2 2" xfId="20372"/>
    <cellStyle name="常规 7 19 2 14 2 3" xfId="20373"/>
    <cellStyle name="常规 7 19 2 14 3" xfId="20374"/>
    <cellStyle name="注释 2 2 6 3" xfId="20375"/>
    <cellStyle name="常规 7 19 2 14 3 2" xfId="20376"/>
    <cellStyle name="注释 2 2 6 3 2" xfId="20377"/>
    <cellStyle name="常规 7 19 2 14 4" xfId="20378"/>
    <cellStyle name="注释 2 2 6 4" xfId="20379"/>
    <cellStyle name="常规 7 19 2 15 2" xfId="20380"/>
    <cellStyle name="常规 7 19 2 20 2" xfId="20381"/>
    <cellStyle name="注释 2 2 7 2" xfId="20382"/>
    <cellStyle name="常规 7 19 2 15 2 2" xfId="20383"/>
    <cellStyle name="常规 7 19 2 20 2 2" xfId="20384"/>
    <cellStyle name="常规 7 19 2 15 2 2 2" xfId="20385"/>
    <cellStyle name="常规 7 19 2 20 2 2 2" xfId="20386"/>
    <cellStyle name="常规 7 19 2 15 3" xfId="20387"/>
    <cellStyle name="常规 7 19 2 20 3" xfId="20388"/>
    <cellStyle name="常规 7 19 2 15 3 2" xfId="20389"/>
    <cellStyle name="常规 7 19 2 20 3 2" xfId="20390"/>
    <cellStyle name="常规 7 19 2 15 4" xfId="20391"/>
    <cellStyle name="常规 7 19 2 20 4" xfId="20392"/>
    <cellStyle name="常规 7 19 2 16" xfId="20393"/>
    <cellStyle name="常规 7 19 2 21" xfId="20394"/>
    <cellStyle name="注释 2 2 8" xfId="20395"/>
    <cellStyle name="常规 7 19 2 16 2" xfId="20396"/>
    <cellStyle name="常规 7 19 2 21 2" xfId="20397"/>
    <cellStyle name="注释 2 2 8 2" xfId="20398"/>
    <cellStyle name="常规 7 19 2 16 2 2" xfId="20399"/>
    <cellStyle name="常规 7 19 2 21 2 2" xfId="20400"/>
    <cellStyle name="注释 2 2 8 2 2" xfId="20401"/>
    <cellStyle name="常规 7 19 2 16 2 2 2" xfId="20402"/>
    <cellStyle name="常规 7 19 2 21 2 2 2" xfId="20403"/>
    <cellStyle name="常规 7 19 2 16 2 3" xfId="20404"/>
    <cellStyle name="常规 7 19 2 21 2 3" xfId="20405"/>
    <cellStyle name="常规 7 19 2 16 3" xfId="20406"/>
    <cellStyle name="常规 7 19 2 21 3" xfId="20407"/>
    <cellStyle name="注释 2 2 8 3" xfId="20408"/>
    <cellStyle name="常规 7 19 2 16 3 2" xfId="20409"/>
    <cellStyle name="常规 7 19 2 21 3 2" xfId="20410"/>
    <cellStyle name="常规 7 19 2 16 4" xfId="20411"/>
    <cellStyle name="常规 7 19 2 21 4" xfId="20412"/>
    <cellStyle name="常规 7 19 2 17 2" xfId="20413"/>
    <cellStyle name="常规 7 19 2 22 2" xfId="20414"/>
    <cellStyle name="常规 7 19 2 17 2 2" xfId="20415"/>
    <cellStyle name="常规 7 19 2 22 2 2" xfId="20416"/>
    <cellStyle name="常规 7 19 2 17 2 2 2" xfId="20417"/>
    <cellStyle name="常规 7 19 2 22 2 2 2" xfId="20418"/>
    <cellStyle name="常规 7 19 2 17 2 3" xfId="20419"/>
    <cellStyle name="常规 7 19 2 22 2 3" xfId="20420"/>
    <cellStyle name="常规 7 19 2 17 3" xfId="20421"/>
    <cellStyle name="常规 7 19 2 22 3" xfId="20422"/>
    <cellStyle name="输入 3 2 2 3 2 2" xfId="20423"/>
    <cellStyle name="常规 7 19 2 17 3 2" xfId="20424"/>
    <cellStyle name="常规 7 19 2 22 3 2" xfId="20425"/>
    <cellStyle name="输入 3 2 2 3 2 2 2" xfId="20426"/>
    <cellStyle name="常规 7 2 2 2 2 39 2 2" xfId="20427"/>
    <cellStyle name="常规 7 2 2 2 2 44 2 2" xfId="20428"/>
    <cellStyle name="常规 7 19 2 17 4" xfId="20429"/>
    <cellStyle name="常规 7 19 2 22 4" xfId="20430"/>
    <cellStyle name="输入 3 2 2 3 2 3" xfId="20431"/>
    <cellStyle name="常规 7 19 2 18" xfId="20432"/>
    <cellStyle name="常规 7 19 2 23" xfId="20433"/>
    <cellStyle name="常规 7 19 2 18 2" xfId="20434"/>
    <cellStyle name="常规 7 19 2 23 2" xfId="20435"/>
    <cellStyle name="常规 7 19 2 18 2 2" xfId="20436"/>
    <cellStyle name="常规 7 19 2 23 2 2" xfId="20437"/>
    <cellStyle name="常规 7 19 2 18 2 2 2" xfId="20438"/>
    <cellStyle name="常规 7 19 2 23 2 2 2" xfId="20439"/>
    <cellStyle name="常规 7 19 2 18 2 3" xfId="20440"/>
    <cellStyle name="常规 7 19 2 23 2 3" xfId="20441"/>
    <cellStyle name="常规 8 2 2 2 45 2" xfId="20442"/>
    <cellStyle name="常规 7 19 2 18 3" xfId="20443"/>
    <cellStyle name="常规 7 19 2 23 3" xfId="20444"/>
    <cellStyle name="输入 3 2 2 3 3 2" xfId="20445"/>
    <cellStyle name="常规 7 19 2 18 3 2" xfId="20446"/>
    <cellStyle name="常规 7 19 2 23 3 2" xfId="20447"/>
    <cellStyle name="常规 7 2 4 2 11" xfId="20448"/>
    <cellStyle name="常规 7 19 2 18 4" xfId="20449"/>
    <cellStyle name="常规 7 19 2 23 4" xfId="20450"/>
    <cellStyle name="常规 7 2 2 2 2 39 3 2" xfId="20451"/>
    <cellStyle name="常规 7 2 2 2 2 44 3 2" xfId="20452"/>
    <cellStyle name="常规 7 19 2 19" xfId="20453"/>
    <cellStyle name="常规 7 19 2 24" xfId="20454"/>
    <cellStyle name="注释 2 3 2 4 2 2" xfId="20455"/>
    <cellStyle name="常规 7 19 2 19 2" xfId="20456"/>
    <cellStyle name="常规 7 19 2 24 2" xfId="20457"/>
    <cellStyle name="注释 2 3 2 4 2 2 2" xfId="20458"/>
    <cellStyle name="常规 7 19 2 19 2 2" xfId="20459"/>
    <cellStyle name="常规 7 19 2 24 2 2" xfId="20460"/>
    <cellStyle name="注释 3 72 2 3 2" xfId="20461"/>
    <cellStyle name="注释 3 67 2 3 2" xfId="20462"/>
    <cellStyle name="常规 8 4 2 6 5" xfId="20463"/>
    <cellStyle name="常规 7 19 2 19 2 2 2" xfId="20464"/>
    <cellStyle name="常规 7 19 2 24 2 2 2" xfId="20465"/>
    <cellStyle name="常规 7 19 2 19 2 3" xfId="20466"/>
    <cellStyle name="常规 7 19 2 24 2 3" xfId="20467"/>
    <cellStyle name="常规 7 19 2 19 3" xfId="20468"/>
    <cellStyle name="常规 7 19 2 24 3" xfId="20469"/>
    <cellStyle name="输入 3 2 2 3 4 2" xfId="20470"/>
    <cellStyle name="常规 7 19 2 19 3 2" xfId="20471"/>
    <cellStyle name="常规 7 19 2 24 3 2" xfId="20472"/>
    <cellStyle name="常规 8 4 2 7 5" xfId="20473"/>
    <cellStyle name="常规 7 19 2 19 4" xfId="20474"/>
    <cellStyle name="常规 7 19 2 24 4" xfId="20475"/>
    <cellStyle name="常规 7 2 2 2 2 39 4 2" xfId="20476"/>
    <cellStyle name="常规 7 2 2 2 2 44 4 2" xfId="20477"/>
    <cellStyle name="常规 7 19 2 2 10" xfId="20478"/>
    <cellStyle name="常规 7 19 2 2 10 2" xfId="20479"/>
    <cellStyle name="常规 7 19 2 2 10 2 2" xfId="20480"/>
    <cellStyle name="常规 7 19 2 2 10 2 2 2" xfId="20481"/>
    <cellStyle name="常规 7 19 2 2 10 2 3" xfId="20482"/>
    <cellStyle name="常规 7 19 2 2 10 3" xfId="20483"/>
    <cellStyle name="常规 7 19 2 2 10 3 2" xfId="20484"/>
    <cellStyle name="常规 7 19 2 2 10 3 2 2" xfId="20485"/>
    <cellStyle name="常规 7 19 2 2 10 3 3" xfId="20486"/>
    <cellStyle name="常规 7 19 2 2 10 4" xfId="20487"/>
    <cellStyle name="常规 7 19 2 2 11" xfId="20488"/>
    <cellStyle name="计算 2 10" xfId="20489"/>
    <cellStyle name="常规 7 19 2 2 11 2" xfId="20490"/>
    <cellStyle name="常规 7 19 2 2 11 2 2" xfId="20491"/>
    <cellStyle name="常规 7 19 2 2 11 2 2 2" xfId="20492"/>
    <cellStyle name="常规 7 2 4 2 18 5" xfId="20493"/>
    <cellStyle name="常规 7 2 4 2 23 5" xfId="20494"/>
    <cellStyle name="常规 7 19 2 2 11 2 3" xfId="20495"/>
    <cellStyle name="常规 7 19 2 2 11 3" xfId="20496"/>
    <cellStyle name="常规 7 19 2 2 11 3 2" xfId="20497"/>
    <cellStyle name="常规 7 19 2 2 11 3 2 2" xfId="20498"/>
    <cellStyle name="链接单元格 3 8" xfId="20499"/>
    <cellStyle name="常规 7 19 2 2 11 3 3" xfId="20500"/>
    <cellStyle name="常规 7 19 2 2 11 4" xfId="20501"/>
    <cellStyle name="常规 7 19 2 2 12" xfId="20502"/>
    <cellStyle name="常规 7 19 2 2 12 2" xfId="20503"/>
    <cellStyle name="常规 7 19 2 2 12 2 2" xfId="20504"/>
    <cellStyle name="常规 7 19 2 2 12 2 2 2" xfId="20505"/>
    <cellStyle name="常规 7 19 2 2 12 2 3" xfId="20506"/>
    <cellStyle name="常规 7 19 2 2 12 3" xfId="20507"/>
    <cellStyle name="常规 7 19 2 2 12 3 2" xfId="20508"/>
    <cellStyle name="千位分隔 2 2 7" xfId="20509"/>
    <cellStyle name="常规 7 19 2 2 12 3 2 2" xfId="20510"/>
    <cellStyle name="千位分隔 2 2 7 2" xfId="20511"/>
    <cellStyle name="常规 7 19 2 2 12 3 3" xfId="20512"/>
    <cellStyle name="千位分隔 2 2 8" xfId="20513"/>
    <cellStyle name="常规 7 19 2 2 12 4" xfId="20514"/>
    <cellStyle name="常规 7 19 2 2 13" xfId="20515"/>
    <cellStyle name="常规 7 19 2 2 13 2" xfId="20516"/>
    <cellStyle name="常规 7 19 2 2 13 2 2" xfId="20517"/>
    <cellStyle name="常规 7 19 2 2 13 2 2 2" xfId="20518"/>
    <cellStyle name="常规 7 19 2 2 13 3" xfId="20519"/>
    <cellStyle name="常规 7 19 2 2 13 3 2" xfId="20520"/>
    <cellStyle name="千位分隔 3 2 7" xfId="20521"/>
    <cellStyle name="常规 7 19 2 2 13 3 2 2" xfId="20522"/>
    <cellStyle name="常规 7 19 2 2 13 3 3" xfId="20523"/>
    <cellStyle name="常规 7 19 2 2 13 4" xfId="20524"/>
    <cellStyle name="常规 7 19 2 2 14" xfId="20525"/>
    <cellStyle name="常规 7 19 2 2 14 2" xfId="20526"/>
    <cellStyle name="常规 7 19 2 2 14 2 2" xfId="20527"/>
    <cellStyle name="常规 7 19 2 2 14 2 2 2" xfId="20528"/>
    <cellStyle name="常规 7 19 2 2 14 3" xfId="20529"/>
    <cellStyle name="常规 7 19 2 2 14 3 2" xfId="20530"/>
    <cellStyle name="常规 7 19 2 2 14 3 2 2" xfId="20531"/>
    <cellStyle name="常规 9 8" xfId="20532"/>
    <cellStyle name="常规 7 19 2 2 14 3 3" xfId="20533"/>
    <cellStyle name="常规 7 19 2 2 14 4" xfId="20534"/>
    <cellStyle name="常规 7 19 2 2 15" xfId="20535"/>
    <cellStyle name="常规 7 19 2 2 20" xfId="20536"/>
    <cellStyle name="强调文字颜色 3 3 3 5 2 2" xfId="20537"/>
    <cellStyle name="常规 7 19 2 2 15 2" xfId="20538"/>
    <cellStyle name="常规 7 19 2 2 20 2" xfId="20539"/>
    <cellStyle name="常规 7 19 2 2 15 2 2" xfId="20540"/>
    <cellStyle name="常规 7 19 2 2 20 2 2" xfId="20541"/>
    <cellStyle name="常规 7 19 2 2 15 2 2 2" xfId="20542"/>
    <cellStyle name="常规 7 19 2 2 20 2 2 2" xfId="20543"/>
    <cellStyle name="常规 7 19 2 2 15 3" xfId="20544"/>
    <cellStyle name="常规 7 19 2 2 20 3" xfId="20545"/>
    <cellStyle name="常规 7 19 2 2 15 3 2" xfId="20546"/>
    <cellStyle name="常规 7 19 2 2 20 3 2" xfId="20547"/>
    <cellStyle name="常规 7 19 2 2 15 3 2 2" xfId="20548"/>
    <cellStyle name="常规 7 19 2 2 20 3 2 2" xfId="20549"/>
    <cellStyle name="常规 7 19 2 2 15 3 3" xfId="20550"/>
    <cellStyle name="常规 7 19 2 2 20 3 3" xfId="20551"/>
    <cellStyle name="常规 7 19 2 2 15 4" xfId="20552"/>
    <cellStyle name="常规 7 19 2 2 20 4" xfId="20553"/>
    <cellStyle name="常规 7 19 2 2 16" xfId="20554"/>
    <cellStyle name="常规 7 19 2 2 21" xfId="20555"/>
    <cellStyle name="常规 7 19 2 2 16 2" xfId="20556"/>
    <cellStyle name="常规 7 19 2 2 21 2" xfId="20557"/>
    <cellStyle name="常规 7 19 2 2 16 2 2" xfId="20558"/>
    <cellStyle name="常规 7 19 2 2 21 2 2" xfId="20559"/>
    <cellStyle name="常规 7 19 2 2 16 2 2 2" xfId="20560"/>
    <cellStyle name="常规 7 19 2 2 21 2 2 2" xfId="20561"/>
    <cellStyle name="常规_2011省本级基金预算表（草案，提供预算处）" xfId="20562"/>
    <cellStyle name="常规 7 19 2 2 16 2 3" xfId="20563"/>
    <cellStyle name="常规 7 19 2 2 21 2 3" xfId="20564"/>
    <cellStyle name="常规 7 19 2 2 16 3" xfId="20565"/>
    <cellStyle name="常规 7 19 2 2 21 3" xfId="20566"/>
    <cellStyle name="常规 7 19 2 2 16 3 2" xfId="20567"/>
    <cellStyle name="常规 7 19 2 2 21 3 2" xfId="20568"/>
    <cellStyle name="常规 7 19 2 2 16 3 2 2" xfId="20569"/>
    <cellStyle name="常规 7 19 2 2 21 3 2 2" xfId="20570"/>
    <cellStyle name="常规 7 19 2 2 16 3 3" xfId="20571"/>
    <cellStyle name="常规 7 19 2 2 21 3 3" xfId="20572"/>
    <cellStyle name="常规 7 19 2 2 16 4" xfId="20573"/>
    <cellStyle name="常规 7 19 2 2 21 4" xfId="20574"/>
    <cellStyle name="常规 7 19 2 2 17" xfId="20575"/>
    <cellStyle name="常规 7 19 2 2 22" xfId="20576"/>
    <cellStyle name="常规 7 19 2 2 17 2" xfId="20577"/>
    <cellStyle name="常规 7 19 2 2 22 2" xfId="20578"/>
    <cellStyle name="常规 7 19 2 2 17 2 2" xfId="20579"/>
    <cellStyle name="常规 7 19 2 2 22 2 2" xfId="20580"/>
    <cellStyle name="常规 7 19 2 2 17 2 2 2" xfId="20581"/>
    <cellStyle name="常规 7 19 2 2 22 2 2 2" xfId="20582"/>
    <cellStyle name="常规 7 19 2 2 17 2 3" xfId="20583"/>
    <cellStyle name="常规 7 19 2 2 22 2 3" xfId="20584"/>
    <cellStyle name="常规 7 19 2 2 17 3" xfId="20585"/>
    <cellStyle name="常规 7 19 2 2 22 3" xfId="20586"/>
    <cellStyle name="常规 7 19 2 2 17 3 2" xfId="20587"/>
    <cellStyle name="常规 7 19 2 2 22 3 2" xfId="20588"/>
    <cellStyle name="常规 7 19 2 2 17 3 2 2" xfId="20589"/>
    <cellStyle name="常规 7 19 2 2 22 3 2 2" xfId="20590"/>
    <cellStyle name="常规 7 19 2 2 17 3 3" xfId="20591"/>
    <cellStyle name="常规 7 19 2 2 22 3 3" xfId="20592"/>
    <cellStyle name="常规 7 19 2 2 17 4" xfId="20593"/>
    <cellStyle name="常规 7 19 2 2 22 4" xfId="20594"/>
    <cellStyle name="常规 7 19 2 2 18" xfId="20595"/>
    <cellStyle name="常规 7 19 2 2 23" xfId="20596"/>
    <cellStyle name="常规 7 19 2 2 18 2" xfId="20597"/>
    <cellStyle name="常规 7 19 2 2 23 2" xfId="20598"/>
    <cellStyle name="常规 7 19 2 2 18 2 2" xfId="20599"/>
    <cellStyle name="常规 7 19 2 2 23 2 2" xfId="20600"/>
    <cellStyle name="常规 7 19 2 2 18 2 2 2" xfId="20601"/>
    <cellStyle name="常规 7 19 2 2 23 2 2 2" xfId="20602"/>
    <cellStyle name="解释性文本 2 2 2 2 5" xfId="20603"/>
    <cellStyle name="常规 7 19 2 2 18 2 3" xfId="20604"/>
    <cellStyle name="常规 7 19 2 2 23 2 3" xfId="20605"/>
    <cellStyle name="常规 7 19 2 2 18 3" xfId="20606"/>
    <cellStyle name="常规 7 19 2 2 23 3" xfId="20607"/>
    <cellStyle name="常规 7 19 2 2 18 3 2" xfId="20608"/>
    <cellStyle name="常规 7 19 2 2 23 3 2" xfId="20609"/>
    <cellStyle name="常规 7 19 2 2 18 3 2 2" xfId="20610"/>
    <cellStyle name="常规 7 19 2 2 23 3 2 2" xfId="20611"/>
    <cellStyle name="常规 7 19 2 2 18 3 3" xfId="20612"/>
    <cellStyle name="常规 7 19 2 2 23 3 3" xfId="20613"/>
    <cellStyle name="常规 7 19 2 2 18 4" xfId="20614"/>
    <cellStyle name="常规 7 19 2 2 23 4" xfId="20615"/>
    <cellStyle name="常规 7 19 2 2 19" xfId="20616"/>
    <cellStyle name="常规 7 19 2 2 24" xfId="20617"/>
    <cellStyle name="常规 7 19 2 2 19 2" xfId="20618"/>
    <cellStyle name="常规 7 19 2 2 24 2" xfId="20619"/>
    <cellStyle name="常规 7 19 2 2 19 2 2" xfId="20620"/>
    <cellStyle name="常规 7 19 2 2 24 2 2" xfId="20621"/>
    <cellStyle name="常规 7 19 2 2 19 2 2 2" xfId="20622"/>
    <cellStyle name="常规 7 19 2 2 24 2 2 2" xfId="20623"/>
    <cellStyle name="常规 7 20 5 3" xfId="20624"/>
    <cellStyle name="常规 7 19 2 2 19 2 3" xfId="20625"/>
    <cellStyle name="常规 7 19 2 2 24 2 3" xfId="20626"/>
    <cellStyle name="常规 7 19 2 2 19 3" xfId="20627"/>
    <cellStyle name="常规 7 19 2 2 24 3" xfId="20628"/>
    <cellStyle name="检查单元格 3 2 4 2 2" xfId="20629"/>
    <cellStyle name="常规 7 19 2 2 19 3 2" xfId="20630"/>
    <cellStyle name="常规 7 19 2 2 24 3 2" xfId="20631"/>
    <cellStyle name="检查单元格 3 2 4 2 2 2" xfId="20632"/>
    <cellStyle name="常规 7 19 2 2 19 3 2 2" xfId="20633"/>
    <cellStyle name="常规 7 19 2 2 24 3 2 2" xfId="20634"/>
    <cellStyle name="常规 7 19 2 2 19 3 3" xfId="20635"/>
    <cellStyle name="常规 7 19 2 2 24 3 3" xfId="20636"/>
    <cellStyle name="常规 7 19 2 2 19 4" xfId="20637"/>
    <cellStyle name="常规 7 19 2 2 24 4" xfId="20638"/>
    <cellStyle name="检查单元格 3 2 4 2 3" xfId="20639"/>
    <cellStyle name="常规 7 19 2 2 2" xfId="20640"/>
    <cellStyle name="常规 7 24 2 2 2" xfId="20641"/>
    <cellStyle name="常规 8 3 4" xfId="20642"/>
    <cellStyle name="常规 7 19 2 2 2 2" xfId="20643"/>
    <cellStyle name="常规 8 3 4 2" xfId="20644"/>
    <cellStyle name="常规 7 19 2 2 2 2 2" xfId="20645"/>
    <cellStyle name="常规 8 3 4 2 2" xfId="20646"/>
    <cellStyle name="常规 7 19 2 2 2 2 2 2" xfId="20647"/>
    <cellStyle name="常规 7 19 2 2 2 2 3" xfId="20648"/>
    <cellStyle name="常规 7 19 2 2 2 3" xfId="20649"/>
    <cellStyle name="常规 8 3 4 3" xfId="20650"/>
    <cellStyle name="输出 2 3 3 3 2" xfId="20651"/>
    <cellStyle name="常规 7 19 2 2 2 3 2" xfId="20652"/>
    <cellStyle name="常规 7 19 2 2 2 3 3" xfId="20653"/>
    <cellStyle name="常规 7 19 2 2 2 4" xfId="20654"/>
    <cellStyle name="常规 7 19 2 2 25 2 2 2" xfId="20655"/>
    <cellStyle name="常规 7 19 2 2 30 2 2 2" xfId="20656"/>
    <cellStyle name="注释 2 35 2" xfId="20657"/>
    <cellStyle name="注释 2 40 2" xfId="20658"/>
    <cellStyle name="常规 7 19 2 2 25 2 3" xfId="20659"/>
    <cellStyle name="常规 7 19 2 2 30 2 3" xfId="20660"/>
    <cellStyle name="注释 2 36" xfId="20661"/>
    <cellStyle name="注释 2 41" xfId="20662"/>
    <cellStyle name="常规 7 19 2 2 25 3" xfId="20663"/>
    <cellStyle name="常规 7 19 2 2 30 3" xfId="20664"/>
    <cellStyle name="检查单元格 3 2 4 3 2" xfId="20665"/>
    <cellStyle name="常规 7 19 2 2 25 3 2" xfId="20666"/>
    <cellStyle name="常规 7 19 2 2 30 3 2" xfId="20667"/>
    <cellStyle name="常规 7 19 2 2 25 3 2 2" xfId="20668"/>
    <cellStyle name="常规 7 19 2 2 30 3 2 2" xfId="20669"/>
    <cellStyle name="常规 7 19 2 2 25 3 3" xfId="20670"/>
    <cellStyle name="常规 7 19 2 2 30 3 3" xfId="20671"/>
    <cellStyle name="常规 7 19 2 2 25 4" xfId="20672"/>
    <cellStyle name="常规 7 19 2 2 30 4" xfId="20673"/>
    <cellStyle name="常规 7 19 2 2 26 2 2" xfId="20674"/>
    <cellStyle name="常规 7 19 2 2 31 2 2" xfId="20675"/>
    <cellStyle name="常规 7 19 2 2 26 2 2 2" xfId="20676"/>
    <cellStyle name="常规 7 19 2 2 31 2 2 2" xfId="20677"/>
    <cellStyle name="常规 7 19 2 2 26 2 3" xfId="20678"/>
    <cellStyle name="常规 7 19 2 2 31 2 3" xfId="20679"/>
    <cellStyle name="常规 7 19 2 2 26 3" xfId="20680"/>
    <cellStyle name="常规 7 19 2 2 31 3" xfId="20681"/>
    <cellStyle name="检查单元格 3 2 4 4 2" xfId="20682"/>
    <cellStyle name="常规 7 19 2 2 26 3 2" xfId="20683"/>
    <cellStyle name="常规 7 19 2 2 31 3 2" xfId="20684"/>
    <cellStyle name="常规 7 19 2 2 26 3 2 2" xfId="20685"/>
    <cellStyle name="常规 7 19 2 2 31 3 2 2" xfId="20686"/>
    <cellStyle name="常规 7 19 2 2 26 3 3" xfId="20687"/>
    <cellStyle name="常规 7 19 2 2 31 3 3" xfId="20688"/>
    <cellStyle name="常规 7 19 2 2 26 4" xfId="20689"/>
    <cellStyle name="常规 7 19 2 2 31 4" xfId="20690"/>
    <cellStyle name="常规 7 19 2 2 27" xfId="20691"/>
    <cellStyle name="常规 7 19 2 2 32" xfId="20692"/>
    <cellStyle name="常规 7 19 2 2 27 2" xfId="20693"/>
    <cellStyle name="常规 7 19 2 2 32 2" xfId="20694"/>
    <cellStyle name="常规 7 19 2 2 27 2 2" xfId="20695"/>
    <cellStyle name="常规 7 19 2 2 32 2 2" xfId="20696"/>
    <cellStyle name="常规 7 19 2 2 27 2 2 2" xfId="20697"/>
    <cellStyle name="常规 7 19 2 2 32 2 2 2" xfId="20698"/>
    <cellStyle name="常规 7 19 2 2 27 2 3" xfId="20699"/>
    <cellStyle name="常规 7 19 2 2 32 2 3" xfId="20700"/>
    <cellStyle name="常规 7 19 2 2 27 3" xfId="20701"/>
    <cellStyle name="常规 7 19 2 2 32 3" xfId="20702"/>
    <cellStyle name="常规 7 19 2 2 27 3 2" xfId="20703"/>
    <cellStyle name="常规 7 19 2 2 32 3 2" xfId="20704"/>
    <cellStyle name="常规 7 19 2 2 27 3 2 2" xfId="20705"/>
    <cellStyle name="常规 7 19 2 2 32 3 2 2" xfId="20706"/>
    <cellStyle name="常规 7 19 2 2 27 3 3" xfId="20707"/>
    <cellStyle name="常规 7 19 2 2 32 3 3" xfId="20708"/>
    <cellStyle name="常规 7 19 2 2 27 4" xfId="20709"/>
    <cellStyle name="常规 7 19 2 2 32 4" xfId="20710"/>
    <cellStyle name="常规 7 19 2 2 28 2" xfId="20711"/>
    <cellStyle name="常规 7 19 2 2 33 2" xfId="20712"/>
    <cellStyle name="强调文字颜色 5 3 3 4 2 3" xfId="20713"/>
    <cellStyle name="常规 7 19 2 2 28 2 2" xfId="20714"/>
    <cellStyle name="常规 7 19 2 2 33 2 2" xfId="20715"/>
    <cellStyle name="强调文字颜色 5 3 3 4 2 3 2" xfId="20716"/>
    <cellStyle name="常规 7 19 2 2 28 2 2 2" xfId="20717"/>
    <cellStyle name="常规 7 19 2 2 33 2 2 2" xfId="20718"/>
    <cellStyle name="常规 7 19 2 2 28 3" xfId="20719"/>
    <cellStyle name="常规 7 19 2 2 33 3" xfId="20720"/>
    <cellStyle name="强调文字颜色 5 3 3 4 2 4" xfId="20721"/>
    <cellStyle name="常规 7 19 2 2 28 3 2" xfId="20722"/>
    <cellStyle name="常规 7 19 2 2 33 3 2" xfId="20723"/>
    <cellStyle name="常规 7 19 2 2 28 3 2 2" xfId="20724"/>
    <cellStyle name="常规 7 19 2 2 33 3 2 2" xfId="20725"/>
    <cellStyle name="常规 7 19 2 2 28 3 3" xfId="20726"/>
    <cellStyle name="常规 7 19 2 2 33 3 3" xfId="20727"/>
    <cellStyle name="常规 7 19 2 2 28 4" xfId="20728"/>
    <cellStyle name="常规 7 19 2 2 33 4" xfId="20729"/>
    <cellStyle name="常规 7 19 2 2 29 2" xfId="20730"/>
    <cellStyle name="常规 7 19 2 2 34 2" xfId="20731"/>
    <cellStyle name="常规 7 19 2 2 29 2 2" xfId="20732"/>
    <cellStyle name="常规 7 19 2 2 34 2 2" xfId="20733"/>
    <cellStyle name="常规 7 19 2 2 29 2 2 2" xfId="20734"/>
    <cellStyle name="常规 7 19 2 2 34 2 2 2" xfId="20735"/>
    <cellStyle name="常规 7 19 2 2 29 2 3" xfId="20736"/>
    <cellStyle name="常规 7 19 2 2 34 2 3" xfId="20737"/>
    <cellStyle name="常规 7 19 2 2 29 3 2 2" xfId="20738"/>
    <cellStyle name="常规 7 19 2 2 34 3 2 2" xfId="20739"/>
    <cellStyle name="常规 7 19 2 2 29 3 3" xfId="20740"/>
    <cellStyle name="常规 7 19 2 2 34 3 3" xfId="20741"/>
    <cellStyle name="常规 7 19 2 2 29 4" xfId="20742"/>
    <cellStyle name="常规 7 19 2 2 34 4" xfId="20743"/>
    <cellStyle name="常规 7 19 2 2 3" xfId="20744"/>
    <cellStyle name="常规 8 3 5" xfId="20745"/>
    <cellStyle name="常规 7 19 2 2 3 2" xfId="20746"/>
    <cellStyle name="常规 8 3 5 2" xfId="20747"/>
    <cellStyle name="常规 7 19 2 2 3 2 2" xfId="20748"/>
    <cellStyle name="常规 7 19 2 2 3 2 2 2" xfId="20749"/>
    <cellStyle name="常规 7 19 2 2 3 2 3" xfId="20750"/>
    <cellStyle name="常规 7 2 4 9 2 3 2" xfId="20751"/>
    <cellStyle name="常规 7 19 2 2 3 3" xfId="20752"/>
    <cellStyle name="输出 2 3 3 4 2" xfId="20753"/>
    <cellStyle name="常规 7 19 2 2 3 4" xfId="20754"/>
    <cellStyle name="常规 7 19 2 2 35" xfId="20755"/>
    <cellStyle name="常规 7 19 2 2 40" xfId="20756"/>
    <cellStyle name="常规 7 19 2 2 35 2" xfId="20757"/>
    <cellStyle name="常规 7 19 2 2 40 2" xfId="20758"/>
    <cellStyle name="常规 7 19 2 2 35 2 2" xfId="20759"/>
    <cellStyle name="常规 7 19 2 2 40 2 2" xfId="20760"/>
    <cellStyle name="常规 7 19 2 2 35 2 3" xfId="20761"/>
    <cellStyle name="常规 7 19 2 2 40 2 3" xfId="20762"/>
    <cellStyle name="常规 7 19 2 2 35 3 2" xfId="20763"/>
    <cellStyle name="常规 7 19 2 2 40 3 2" xfId="20764"/>
    <cellStyle name="常规 7 19 2 2 35 3 3" xfId="20765"/>
    <cellStyle name="常规 7 19 2 2 40 3 3" xfId="20766"/>
    <cellStyle name="常规 7 20 17 2 2 2" xfId="20767"/>
    <cellStyle name="常规 7 20 22 2 2 2" xfId="20768"/>
    <cellStyle name="常规 7 19 2 2 35 4" xfId="20769"/>
    <cellStyle name="常规 7 19 2 2 40 4" xfId="20770"/>
    <cellStyle name="常规 7 19 2 2 36" xfId="20771"/>
    <cellStyle name="常规 7 19 2 2 41" xfId="20772"/>
    <cellStyle name="常规 7 19 2 2 36 2" xfId="20773"/>
    <cellStyle name="常规 7 19 2 2 41 2" xfId="20774"/>
    <cellStyle name="常规 7 19 2 2 36 2 2" xfId="20775"/>
    <cellStyle name="常规 7 19 2 2 41 2 2" xfId="20776"/>
    <cellStyle name="常规 7 19 2 2 36 2 2 2" xfId="20777"/>
    <cellStyle name="常规 7 19 2 2 41 2 2 2" xfId="20778"/>
    <cellStyle name="常规 7 19 2 2 36 2 3" xfId="20779"/>
    <cellStyle name="常规 7 19 2 2 41 2 3" xfId="20780"/>
    <cellStyle name="常规 7 19 2 2 36 3" xfId="20781"/>
    <cellStyle name="常规 7 19 2 2 41 3" xfId="20782"/>
    <cellStyle name="常规 7 19 2 2 36 3 2" xfId="20783"/>
    <cellStyle name="常规 7 19 2 2 41 3 2" xfId="20784"/>
    <cellStyle name="常规 7 19 2 2 36 3 2 2" xfId="20785"/>
    <cellStyle name="常规 7 19 2 2 41 3 2 2" xfId="20786"/>
    <cellStyle name="常规 7 19 2 2 36 3 3" xfId="20787"/>
    <cellStyle name="常规 7 19 2 2 41 3 3" xfId="20788"/>
    <cellStyle name="常规 7 19 2 2 36 4" xfId="20789"/>
    <cellStyle name="常规 7 19 2 2 41 4" xfId="20790"/>
    <cellStyle name="注释 3 12 2 2 2" xfId="20791"/>
    <cellStyle name="常规 7 19 2 2 37" xfId="20792"/>
    <cellStyle name="常规 7 19 2 2 42" xfId="20793"/>
    <cellStyle name="常规 7 19 2 2 37 2" xfId="20794"/>
    <cellStyle name="常规 7 19 2 2 42 2" xfId="20795"/>
    <cellStyle name="常规 7 19 2 2 37 2 2" xfId="20796"/>
    <cellStyle name="常规 7 19 2 2 42 2 2" xfId="20797"/>
    <cellStyle name="常规 7 19 2 2 37 2 3" xfId="20798"/>
    <cellStyle name="常规 7 19 2 2 42 2 3" xfId="20799"/>
    <cellStyle name="常规 7 19 2 2 37 3" xfId="20800"/>
    <cellStyle name="常规 7 19 2 2 42 3" xfId="20801"/>
    <cellStyle name="常规 7 19 2 2 37 3 2" xfId="20802"/>
    <cellStyle name="常规 7 19 2 2 42 3 2" xfId="20803"/>
    <cellStyle name="常规 7 19 2 2 37 3 2 2" xfId="20804"/>
    <cellStyle name="常规 7 19 2 2 42 3 2 2" xfId="20805"/>
    <cellStyle name="常规 7 19 2 2 37 3 3" xfId="20806"/>
    <cellStyle name="常规 7 19 2 2 42 3 3" xfId="20807"/>
    <cellStyle name="常规 7 20 17 4 2 2" xfId="20808"/>
    <cellStyle name="常规 7 20 22 4 2 2" xfId="20809"/>
    <cellStyle name="常规 7 19 2 2 37 4" xfId="20810"/>
    <cellStyle name="常规 7 19 2 2 42 4" xfId="20811"/>
    <cellStyle name="注释 3 12 2 3 2" xfId="20812"/>
    <cellStyle name="常规 7 19 2 2 38" xfId="20813"/>
    <cellStyle name="常规 7 19 2 2 43" xfId="20814"/>
    <cellStyle name="常规 7 19 2 2 38 2" xfId="20815"/>
    <cellStyle name="常规 7 19 2 2 43 2" xfId="20816"/>
    <cellStyle name="常规 7 19 2 2 38 2 2" xfId="20817"/>
    <cellStyle name="常规 7 19 2 2 43 2 2" xfId="20818"/>
    <cellStyle name="常规 7 19 2 2 38 2 3" xfId="20819"/>
    <cellStyle name="常规 7 19 2 2 43 2 3" xfId="20820"/>
    <cellStyle name="常规 7 19 2 2 38 3" xfId="20821"/>
    <cellStyle name="常规 7 19 2 2 43 3" xfId="20822"/>
    <cellStyle name="常规 7 19 2 2 38 3 2" xfId="20823"/>
    <cellStyle name="常规 7 19 2 2 43 3 2" xfId="20824"/>
    <cellStyle name="常规 7 19 2 2 38 3 2 2" xfId="20825"/>
    <cellStyle name="常规 7 19 2 2 43 3 2 2" xfId="20826"/>
    <cellStyle name="常规 7 19 2 2 38 3 3" xfId="20827"/>
    <cellStyle name="常规 7 19 2 2 43 3 3" xfId="20828"/>
    <cellStyle name="常规 7 19 2 2 38 4" xfId="20829"/>
    <cellStyle name="常规 7 19 2 2 43 4" xfId="20830"/>
    <cellStyle name="常规 7 19 2 2 39" xfId="20831"/>
    <cellStyle name="常规 7 19 2 2 44" xfId="20832"/>
    <cellStyle name="常规 8 4 2 38 2 2" xfId="20833"/>
    <cellStyle name="常规 8 4 2 43 2 2" xfId="20834"/>
    <cellStyle name="常规 7 19 2 2 39 2" xfId="20835"/>
    <cellStyle name="常规 7 19 2 2 44 2" xfId="20836"/>
    <cellStyle name="常规 8 4 2 38 2 2 2" xfId="20837"/>
    <cellStyle name="常规 8 4 2 43 2 2 2" xfId="20838"/>
    <cellStyle name="常规 7 19 2 2 39 2 2" xfId="20839"/>
    <cellStyle name="常规 7 19 2 2 44 2 2" xfId="20840"/>
    <cellStyle name="常规 7 19 2 2 39 2 2 2" xfId="20841"/>
    <cellStyle name="常规 7 19 2 2 44 2 2 2" xfId="20842"/>
    <cellStyle name="常规 7 19 2 2 39 2 3" xfId="20843"/>
    <cellStyle name="常规 7 19 2 2 44 2 3" xfId="20844"/>
    <cellStyle name="常规 7 19 2 2 39 3" xfId="20845"/>
    <cellStyle name="常规 7 19 2 2 44 3" xfId="20846"/>
    <cellStyle name="常规 7 19 2 2 39 3 2" xfId="20847"/>
    <cellStyle name="常规 7 19 2 2 44 3 2" xfId="20848"/>
    <cellStyle name="常规 7 19 2 2 39 3 2 2" xfId="20849"/>
    <cellStyle name="常规 7 19 2 2 44 3 2 2" xfId="20850"/>
    <cellStyle name="常规 7 19 2 2 39 3 3" xfId="20851"/>
    <cellStyle name="常规 7 19 2 2 44 3 3" xfId="20852"/>
    <cellStyle name="常规 7 19 2 2 39 4" xfId="20853"/>
    <cellStyle name="常规 7 19 2 2 44 4" xfId="20854"/>
    <cellStyle name="常规 7 19 2 2 4" xfId="20855"/>
    <cellStyle name="常规 8 3 6" xfId="20856"/>
    <cellStyle name="常规 7 19 2 2 4 2" xfId="20857"/>
    <cellStyle name="常规 8 3 6 2" xfId="20858"/>
    <cellStyle name="常规 7 19 2 2 4 2 2" xfId="20859"/>
    <cellStyle name="常规 7 19 2 2 4 2 2 2" xfId="20860"/>
    <cellStyle name="常规 7 19 2 2 4 2 3" xfId="20861"/>
    <cellStyle name="常规 7 19 2 2 4 3" xfId="20862"/>
    <cellStyle name="常规 7 19 2 2 4 3 2" xfId="20863"/>
    <cellStyle name="输出 2 2 2 3" xfId="20864"/>
    <cellStyle name="常规 7 2 4 3" xfId="20865"/>
    <cellStyle name="常规 7 19 2 2 4 3 2 2" xfId="20866"/>
    <cellStyle name="输出 2 2 2 3 2" xfId="20867"/>
    <cellStyle name="常规 7 19 2 2 4 3 3" xfId="20868"/>
    <cellStyle name="输出 2 2 2 4" xfId="20869"/>
    <cellStyle name="常规 7 19 2 2 4 4" xfId="20870"/>
    <cellStyle name="常规 7 19 2 2 45" xfId="20871"/>
    <cellStyle name="常规 8 4 2 38 2 3" xfId="20872"/>
    <cellStyle name="常规 8 4 2 43 2 3" xfId="20873"/>
    <cellStyle name="常规 7 19 2 2 45 2" xfId="20874"/>
    <cellStyle name="常规 8 4 2 38 2 3 2" xfId="20875"/>
    <cellStyle name="常规 8 4 2 43 2 3 2" xfId="20876"/>
    <cellStyle name="常规 7 19 2 2 45 2 2" xfId="20877"/>
    <cellStyle name="常规 7 19 2 2 45 3" xfId="20878"/>
    <cellStyle name="常规 7 19 2 2 46" xfId="20879"/>
    <cellStyle name="常规 8 4 2 38 2 4" xfId="20880"/>
    <cellStyle name="常规 8 4 2 43 2 4" xfId="20881"/>
    <cellStyle name="常规 7 19 2 2 46 2" xfId="20882"/>
    <cellStyle name="常规 7 19 2 2 47" xfId="20883"/>
    <cellStyle name="常规 7 19 2 2 5 2 2" xfId="20884"/>
    <cellStyle name="常规 7 19 2 2 5 2 2 2" xfId="20885"/>
    <cellStyle name="常规 7 19 2 2 5 3" xfId="20886"/>
    <cellStyle name="常规 7 19 2 2 5 3 2" xfId="20887"/>
    <cellStyle name="输出 2 3 2 3" xfId="20888"/>
    <cellStyle name="常规 8 2 4 3" xfId="20889"/>
    <cellStyle name="常规 7 19 2 2 5 3 2 2" xfId="20890"/>
    <cellStyle name="输出 2 3 2 3 2" xfId="20891"/>
    <cellStyle name="常规 7 19 2 2 5 4" xfId="20892"/>
    <cellStyle name="常规 9 2 4 3" xfId="20893"/>
    <cellStyle name="检查单元格 2 7 4" xfId="20894"/>
    <cellStyle name="常规 7 19 2 2 6 3 2 2" xfId="20895"/>
    <cellStyle name="输出 2 4 2 3 2" xfId="20896"/>
    <cellStyle name="常规 7 19 2 2 7 2 2 2" xfId="20897"/>
    <cellStyle name="常规 7 19 2 2 7 2 3" xfId="20898"/>
    <cellStyle name="链接单元格 3 2 2 3 2 2" xfId="20899"/>
    <cellStyle name="常规 7 19 2 2 7 3 2" xfId="20900"/>
    <cellStyle name="输出 2 5 2 3" xfId="20901"/>
    <cellStyle name="常规 7 19 2 2 7 3 2 2" xfId="20902"/>
    <cellStyle name="输出 2 5 2 3 2" xfId="20903"/>
    <cellStyle name="常规 7 19 2 2 7 3 3" xfId="20904"/>
    <cellStyle name="链接单元格 3 2 2 3 3 2" xfId="20905"/>
    <cellStyle name="输出 2 5 2 4" xfId="20906"/>
    <cellStyle name="常规 7 19 2 2 7 4" xfId="20907"/>
    <cellStyle name="常规 7 20 13 2 3 2" xfId="20908"/>
    <cellStyle name="常规 7 19 2 2 8 2 2 2" xfId="20909"/>
    <cellStyle name="强调文字颜色 4 2 2 2 2 2 4" xfId="20910"/>
    <cellStyle name="常规 7 19 2 2 8 2 3" xfId="20911"/>
    <cellStyle name="链接单元格 3 2 2 4 2 2" xfId="20912"/>
    <cellStyle name="常规 7 19 2 2 8 3 2" xfId="20913"/>
    <cellStyle name="输出 2 6 2 3" xfId="20914"/>
    <cellStyle name="强调文字颜色 4 2 2 2 3 2 4" xfId="20915"/>
    <cellStyle name="常规 7 19 2 2 8 3 2 2" xfId="20916"/>
    <cellStyle name="输出 2 6 2 3 2" xfId="20917"/>
    <cellStyle name="常规 7 19 2 2 8 3 3" xfId="20918"/>
    <cellStyle name="链接单元格 3 2 2 4 3 2" xfId="20919"/>
    <cellStyle name="输出 2 6 2 4" xfId="20920"/>
    <cellStyle name="常规 7 19 2 2 8 4" xfId="20921"/>
    <cellStyle name="常规 7 19 2 2 9 2 2" xfId="20922"/>
    <cellStyle name="常规 7 19 2 2 9 2 2 2" xfId="20923"/>
    <cellStyle name="常规 7 19 2 2 9 2 3" xfId="20924"/>
    <cellStyle name="链接单元格 3 2 2 5 2 2" xfId="20925"/>
    <cellStyle name="常规 7 19 2 2 9 3" xfId="20926"/>
    <cellStyle name="常规 7 19 2 2 9 3 2" xfId="20927"/>
    <cellStyle name="常规 7 19 2 2 9 3 2 2" xfId="20928"/>
    <cellStyle name="常规 7 19 2 2 9 3 3" xfId="20929"/>
    <cellStyle name="链接单元格 3 2 2 5 3 2" xfId="20930"/>
    <cellStyle name="常规 7 19 2 25" xfId="20931"/>
    <cellStyle name="常规 7 19 2 30" xfId="20932"/>
    <cellStyle name="注释 2 3 2 4 2 3" xfId="20933"/>
    <cellStyle name="常规 7 19 2 25 2" xfId="20934"/>
    <cellStyle name="常规 7 19 2 30 2" xfId="20935"/>
    <cellStyle name="注释 2 3 2 4 2 3 2" xfId="20936"/>
    <cellStyle name="常规 7 19 2 25 2 2" xfId="20937"/>
    <cellStyle name="常规 7 19 2 30 2 2" xfId="20938"/>
    <cellStyle name="注释 2 3 2 4 2 3 2 2" xfId="20939"/>
    <cellStyle name="常规 7 19 2 25 2 2 2" xfId="20940"/>
    <cellStyle name="常规 7 19 2 30 2 2 2" xfId="20941"/>
    <cellStyle name="常规 7 19 2 25 3" xfId="20942"/>
    <cellStyle name="常规 7 19 2 30 3" xfId="20943"/>
    <cellStyle name="注释 2 3 2 4 2 3 3" xfId="20944"/>
    <cellStyle name="常规 7 19 2 25 3 2" xfId="20945"/>
    <cellStyle name="常规 7 19 2 30 3 2" xfId="20946"/>
    <cellStyle name="常规 7 19 2 25 4" xfId="20947"/>
    <cellStyle name="常规 7 19 2 30 4" xfId="20948"/>
    <cellStyle name="常规 7 19 2 26" xfId="20949"/>
    <cellStyle name="常规 7 19 2 31" xfId="20950"/>
    <cellStyle name="注释 2 3 2 4 2 4" xfId="20951"/>
    <cellStyle name="常规 7 19 2 26 2" xfId="20952"/>
    <cellStyle name="常规 7 19 2 31 2" xfId="20953"/>
    <cellStyle name="常规 7 19 2 26 2 2" xfId="20954"/>
    <cellStyle name="常规 7 19 2 31 2 2" xfId="20955"/>
    <cellStyle name="常规 7 19 2 26 2 2 2" xfId="20956"/>
    <cellStyle name="常规 7 19 2 31 2 2 2" xfId="20957"/>
    <cellStyle name="常规 7 19 2 26 2 3" xfId="20958"/>
    <cellStyle name="常规 7 19 2 31 2 3" xfId="20959"/>
    <cellStyle name="输入 2 3 3 2 2" xfId="20960"/>
    <cellStyle name="常规 7 19 2 26 3" xfId="20961"/>
    <cellStyle name="常规 7 19 2 31 3" xfId="20962"/>
    <cellStyle name="常规 7 19 2 26 3 2" xfId="20963"/>
    <cellStyle name="常规 7 19 2 31 3 2" xfId="20964"/>
    <cellStyle name="计算 3 2 2 5" xfId="20965"/>
    <cellStyle name="常规 7 19 2 27" xfId="20966"/>
    <cellStyle name="常规 7 19 2 32" xfId="20967"/>
    <cellStyle name="适中 2 7 2 2" xfId="20968"/>
    <cellStyle name="常规 7 19 2 27 2" xfId="20969"/>
    <cellStyle name="常规 7 19 2 32 2" xfId="20970"/>
    <cellStyle name="常规 7 19 2 27 2 2" xfId="20971"/>
    <cellStyle name="常规 7 19 2 32 2 2" xfId="20972"/>
    <cellStyle name="常规 7 19 2 27 2 2 2" xfId="20973"/>
    <cellStyle name="常规 7 19 2 32 2 2 2" xfId="20974"/>
    <cellStyle name="常规 7 19 2 27 2 3" xfId="20975"/>
    <cellStyle name="常规 7 19 2 32 2 3" xfId="20976"/>
    <cellStyle name="输入 2 3 4 2 2" xfId="20977"/>
    <cellStyle name="常规 7 19 2 28" xfId="20978"/>
    <cellStyle name="常规 7 19 2 33" xfId="20979"/>
    <cellStyle name="常规 7 19 2 28 2" xfId="20980"/>
    <cellStyle name="常规 7 19 2 33 2" xfId="20981"/>
    <cellStyle name="常规 7 19 2 28 2 2" xfId="20982"/>
    <cellStyle name="常规 7 19 2 33 2 2" xfId="20983"/>
    <cellStyle name="常规 7 19 2 28 2 2 2" xfId="20984"/>
    <cellStyle name="常规 7 19 2 33 2 2 2" xfId="20985"/>
    <cellStyle name="常规 7 19 2 28 2 3" xfId="20986"/>
    <cellStyle name="常规 7 19 2 33 2 3" xfId="20987"/>
    <cellStyle name="输入 2 3 5 2 2" xfId="20988"/>
    <cellStyle name="常规 7 19 2 29" xfId="20989"/>
    <cellStyle name="常规 7 19 2 34" xfId="20990"/>
    <cellStyle name="常规 7 19 2 35" xfId="20991"/>
    <cellStyle name="常规 7 19 2 40" xfId="20992"/>
    <cellStyle name="强调文字颜色 3 2 3 5 3 2" xfId="20993"/>
    <cellStyle name="常规 7 19 2 35 2 2 2" xfId="20994"/>
    <cellStyle name="常规 7 19 2 40 2 2 2" xfId="20995"/>
    <cellStyle name="常规 7 19 2 35 2 3" xfId="20996"/>
    <cellStyle name="常规 7 19 2 40 2 3" xfId="20997"/>
    <cellStyle name="常规 7 19 2 36" xfId="20998"/>
    <cellStyle name="常规 7 19 2 41" xfId="20999"/>
    <cellStyle name="常规 7 19 2 36 2" xfId="21000"/>
    <cellStyle name="常规 7 19 2 41 2" xfId="21001"/>
    <cellStyle name="常规 7 19 2 37" xfId="21002"/>
    <cellStyle name="常规 7 19 2 42" xfId="21003"/>
    <cellStyle name="常规 7 19 2 37 2" xfId="21004"/>
    <cellStyle name="常规 7 19 2 42 2" xfId="21005"/>
    <cellStyle name="常规 7 19 2 37 2 2 2" xfId="21006"/>
    <cellStyle name="常规 7 19 2 42 2 2 2" xfId="21007"/>
    <cellStyle name="常规 7 19 2 37 2 3" xfId="21008"/>
    <cellStyle name="常规 7 19 2 42 2 3" xfId="21009"/>
    <cellStyle name="常规 7 19 2 37 3" xfId="21010"/>
    <cellStyle name="常规 7 19 2 42 3" xfId="21011"/>
    <cellStyle name="常规 7 19 2 37 4" xfId="21012"/>
    <cellStyle name="常规 7 19 2 42 4" xfId="21013"/>
    <cellStyle name="常规 7 19 2 38" xfId="21014"/>
    <cellStyle name="常规 7 19 2 43" xfId="21015"/>
    <cellStyle name="常规 7 19 2 38 2 2 2" xfId="21016"/>
    <cellStyle name="常规 7 19 2 43 2 2 2" xfId="21017"/>
    <cellStyle name="常规 7 19 2 38 2 3" xfId="21018"/>
    <cellStyle name="常规 7 19 2 43 2 3" xfId="21019"/>
    <cellStyle name="常规 7 19 2 38 3 2" xfId="21020"/>
    <cellStyle name="常规 7 19 2 43 3 2" xfId="21021"/>
    <cellStyle name="常规 7 19 2 38 4" xfId="21022"/>
    <cellStyle name="常规 7 19 2 43 4" xfId="21023"/>
    <cellStyle name="常规 8 4 2 39 2 2" xfId="21024"/>
    <cellStyle name="常规 8 4 2 44 2 2" xfId="21025"/>
    <cellStyle name="常规 7 19 2 39" xfId="21026"/>
    <cellStyle name="常规 7 19 2 44" xfId="21027"/>
    <cellStyle name="常规 7 2 2 2 25 2 3 2" xfId="21028"/>
    <cellStyle name="常规 7 2 2 2 30 2 3 2" xfId="21029"/>
    <cellStyle name="常规 7 19 2 39 2 2 2" xfId="21030"/>
    <cellStyle name="常规 7 19 2 44 2 2 2" xfId="21031"/>
    <cellStyle name="常规 7 19 2 39 2 3" xfId="21032"/>
    <cellStyle name="常规 7 19 2 44 2 3" xfId="21033"/>
    <cellStyle name="常规 7 19 2 39 3" xfId="21034"/>
    <cellStyle name="常规 7 19 2 44 3" xfId="21035"/>
    <cellStyle name="常规 7 19 2 39 3 2" xfId="21036"/>
    <cellStyle name="常规 7 19 2 44 3 2" xfId="21037"/>
    <cellStyle name="常规 7 19 2 39 4" xfId="21038"/>
    <cellStyle name="常规 7 19 2 44 4" xfId="21039"/>
    <cellStyle name="常规 8 4 2 39 3 2" xfId="21040"/>
    <cellStyle name="常规 8 4 2 44 3 2" xfId="21041"/>
    <cellStyle name="常规 7 19 2 4 4" xfId="21042"/>
    <cellStyle name="常规 8 5 6" xfId="21043"/>
    <cellStyle name="常规 7 19 2 45 2" xfId="21044"/>
    <cellStyle name="常规 7 19 2 45 2 2" xfId="21045"/>
    <cellStyle name="常规 7 19 2 45 3" xfId="21046"/>
    <cellStyle name="常规 7 19 2 46" xfId="21047"/>
    <cellStyle name="常规 7 19 2 46 2" xfId="21048"/>
    <cellStyle name="常规 7 19 2 46 3" xfId="21049"/>
    <cellStyle name="常规 7 19 2 5 2 2 2" xfId="21050"/>
    <cellStyle name="常规 8 6 4 2 2" xfId="21051"/>
    <cellStyle name="常规 7 19 2 5 3 2" xfId="21052"/>
    <cellStyle name="常规 8 6 5 2" xfId="21053"/>
    <cellStyle name="常规 7 19 2 5 4" xfId="21054"/>
    <cellStyle name="常规 8 6 6" xfId="21055"/>
    <cellStyle name="常规 7 19 2 6 2 2" xfId="21056"/>
    <cellStyle name="常规 8 7 4 2" xfId="21057"/>
    <cellStyle name="常规 7 19 2 6 2 2 2" xfId="21058"/>
    <cellStyle name="常规 8 7 4 2 2" xfId="21059"/>
    <cellStyle name="输入 3 2 2 5 3" xfId="21060"/>
    <cellStyle name="常规 7 19 2 6 2 3" xfId="21061"/>
    <cellStyle name="常规 8 7 4 3" xfId="21062"/>
    <cellStyle name="链接单元格 2 5 2 4" xfId="21063"/>
    <cellStyle name="常规 7 19 2 6 2 3 2" xfId="21064"/>
    <cellStyle name="强调文字颜色 5 2 3 2 3" xfId="21065"/>
    <cellStyle name="常规 7 19 2 6 2 4" xfId="21066"/>
    <cellStyle name="常规 7 19 2 6 3" xfId="21067"/>
    <cellStyle name="常规 8 7 5" xfId="21068"/>
    <cellStyle name="常规 7 19 2 6 3 2" xfId="21069"/>
    <cellStyle name="常规 7 19 2 6 4" xfId="21070"/>
    <cellStyle name="常规 7 19 2 6 4 2" xfId="21071"/>
    <cellStyle name="常规 7 19 2 6 5" xfId="21072"/>
    <cellStyle name="常规 7 19 2 7 2 2" xfId="21073"/>
    <cellStyle name="常规 8 8 4 2" xfId="21074"/>
    <cellStyle name="解释性文本 3 2 5 5" xfId="21075"/>
    <cellStyle name="千位分隔 3 2 4 3" xfId="21076"/>
    <cellStyle name="常规 7 19 2 7 2 2 2" xfId="21077"/>
    <cellStyle name="常规 8 8 4 2 2" xfId="21078"/>
    <cellStyle name="常规 7 19 2 7 2 3" xfId="21079"/>
    <cellStyle name="常规 8 8 4 3" xfId="21080"/>
    <cellStyle name="链接单元格 3 5 2 4" xfId="21081"/>
    <cellStyle name="常规 7 19 2 7 2 3 2" xfId="21082"/>
    <cellStyle name="强调文字颜色 5 3 3 2 3" xfId="21083"/>
    <cellStyle name="常规 7 19 2 7 2 4" xfId="21084"/>
    <cellStyle name="常规 7 19 2 7 3" xfId="21085"/>
    <cellStyle name="常规 8 8 5" xfId="21086"/>
    <cellStyle name="常规 7 19 2 7 3 2" xfId="21087"/>
    <cellStyle name="常规 7 19 2 7 4" xfId="21088"/>
    <cellStyle name="强调文字颜色 4 3 2 2 4 2 2 2" xfId="21089"/>
    <cellStyle name="常规 7 19 2 7 4 2" xfId="21090"/>
    <cellStyle name="常规 7 19 2 7 5" xfId="21091"/>
    <cellStyle name="常规 7 19 2 8 2" xfId="21092"/>
    <cellStyle name="常规 8 9 4" xfId="21093"/>
    <cellStyle name="常规 7 19 2 8 2 2" xfId="21094"/>
    <cellStyle name="常规 8 9 4 2" xfId="21095"/>
    <cellStyle name="常规 7 19 2 8 2 2 2" xfId="21096"/>
    <cellStyle name="常规 8 9 4 2 2" xfId="21097"/>
    <cellStyle name="常规 7 19 2 8 2 3" xfId="21098"/>
    <cellStyle name="常规 8 9 4 3" xfId="21099"/>
    <cellStyle name="常规 7 19 2 8 2 3 2" xfId="21100"/>
    <cellStyle name="常规 7 19 2 8 2 4" xfId="21101"/>
    <cellStyle name="常规 7 19 2 8 3" xfId="21102"/>
    <cellStyle name="常规 8 9 5" xfId="21103"/>
    <cellStyle name="常规 7 19 2 8 3 2" xfId="21104"/>
    <cellStyle name="常规 7 19 2 8 4" xfId="21105"/>
    <cellStyle name="强调文字颜色 4 3 2 2 4 2 3 2" xfId="21106"/>
    <cellStyle name="常规 7 19 2 8 4 2" xfId="21107"/>
    <cellStyle name="常规 7 19 2 8 5" xfId="21108"/>
    <cellStyle name="常规 7 19 2 9 2 2 2" xfId="21109"/>
    <cellStyle name="常规 7 19 2 9 2 3" xfId="21110"/>
    <cellStyle name="常规 7 19 2 9 2 3 2" xfId="21111"/>
    <cellStyle name="常规 7 19 2 9 2 4" xfId="21112"/>
    <cellStyle name="常规 7 19 2 9 3" xfId="21113"/>
    <cellStyle name="常规 7 19 2 9 3 2" xfId="21114"/>
    <cellStyle name="常规 7 19 2 9 4" xfId="21115"/>
    <cellStyle name="常规 7 19 2 9 4 2" xfId="21116"/>
    <cellStyle name="常规 7 19 2 9 5" xfId="21117"/>
    <cellStyle name="常规 7 19 20 2 3 2" xfId="21118"/>
    <cellStyle name="输入 3 3 3 5" xfId="21119"/>
    <cellStyle name="常规 7 19 20 2 4" xfId="21120"/>
    <cellStyle name="常规 7 19 20 4 2" xfId="21121"/>
    <cellStyle name="输入 3 5 3 2" xfId="21122"/>
    <cellStyle name="注释 2 27 4" xfId="21123"/>
    <cellStyle name="注释 2 32 4" xfId="21124"/>
    <cellStyle name="常规 7 19 20 4 2 2" xfId="21125"/>
    <cellStyle name="注释 2 27 4 2" xfId="21126"/>
    <cellStyle name="注释 2 32 4 2" xfId="21127"/>
    <cellStyle name="常规 7 19 20 4 3" xfId="21128"/>
    <cellStyle name="注释 2 27 5" xfId="21129"/>
    <cellStyle name="注释 2 32 5" xfId="21130"/>
    <cellStyle name="常规 7 19 20 5" xfId="21131"/>
    <cellStyle name="输入 3 5 4" xfId="21132"/>
    <cellStyle name="常规 7 19 21 2 3 2" xfId="21133"/>
    <cellStyle name="常规 7 19 21 2 4" xfId="21134"/>
    <cellStyle name="常规 8 2 2 4 2 2 2" xfId="21135"/>
    <cellStyle name="常规 7 19 21 4 2" xfId="21136"/>
    <cellStyle name="输入 3 6 3 2" xfId="21137"/>
    <cellStyle name="注释 2 77 4" xfId="21138"/>
    <cellStyle name="常规 7 19 21 4 2 2" xfId="21139"/>
    <cellStyle name="注释 2 77 4 2" xfId="21140"/>
    <cellStyle name="常规 7 19 21 4 3" xfId="21141"/>
    <cellStyle name="注释 2 77 5" xfId="21142"/>
    <cellStyle name="常规 7 19 21 5" xfId="21143"/>
    <cellStyle name="输入 3 6 4" xfId="21144"/>
    <cellStyle name="常规 7 19 22 2 3 2" xfId="21145"/>
    <cellStyle name="常规 7 19 22 2 4" xfId="21146"/>
    <cellStyle name="常规 7 19 22 4 2" xfId="21147"/>
    <cellStyle name="输入 3 7 3 2" xfId="21148"/>
    <cellStyle name="常规 7 19 22 4 3" xfId="21149"/>
    <cellStyle name="常规 7 19 22 5" xfId="21150"/>
    <cellStyle name="输入 3 7 4" xfId="21151"/>
    <cellStyle name="常规 7 19 23 2 3 2" xfId="21152"/>
    <cellStyle name="常规 7 19 23 2 4" xfId="21153"/>
    <cellStyle name="常规 8 2 2 4 4 2 2" xfId="21154"/>
    <cellStyle name="常规 7 19 23 4 2" xfId="21155"/>
    <cellStyle name="常规 7 19 23 4 2 2" xfId="21156"/>
    <cellStyle name="常规 7 19 23 4 3" xfId="21157"/>
    <cellStyle name="常规 7 19 23 5" xfId="21158"/>
    <cellStyle name="常规 7 19 24 2 3 2" xfId="21159"/>
    <cellStyle name="常规 7 19 24 2 4" xfId="21160"/>
    <cellStyle name="常规 7 2 4 11 2" xfId="21161"/>
    <cellStyle name="常规 7 19 24 5" xfId="21162"/>
    <cellStyle name="常规 7 19 25 2 2 2" xfId="21163"/>
    <cellStyle name="常规 7 19 30 2 2 2" xfId="21164"/>
    <cellStyle name="常规 7 19 25 2 3" xfId="21165"/>
    <cellStyle name="常规 7 19 30 2 3" xfId="21166"/>
    <cellStyle name="常规 7 19 25 2 3 2" xfId="21167"/>
    <cellStyle name="常规 7 19 30 2 3 2" xfId="21168"/>
    <cellStyle name="常规 7 19 25 2 4" xfId="21169"/>
    <cellStyle name="常规 7 19 30 2 4" xfId="21170"/>
    <cellStyle name="常规 7 19 25 3 2" xfId="21171"/>
    <cellStyle name="常规 7 19 30 3 2" xfId="21172"/>
    <cellStyle name="常规 7 19 25 4" xfId="21173"/>
    <cellStyle name="常规 7 19 30 4" xfId="21174"/>
    <cellStyle name="常规 7 19 25 5" xfId="21175"/>
    <cellStyle name="常规 7 19 30 5" xfId="21176"/>
    <cellStyle name="常规 7 19 26 2 2" xfId="21177"/>
    <cellStyle name="常规 7 19 31 2 2" xfId="21178"/>
    <cellStyle name="常规 7 19 26 2 2 2" xfId="21179"/>
    <cellStyle name="常规 7 19 31 2 2 2" xfId="21180"/>
    <cellStyle name="常规 7 19 26 2 3" xfId="21181"/>
    <cellStyle name="常规 7 19 31 2 3" xfId="21182"/>
    <cellStyle name="常规 7 19 26 2 3 2" xfId="21183"/>
    <cellStyle name="常规 7 19 31 2 3 2" xfId="21184"/>
    <cellStyle name="常规 7 19 26 2 4" xfId="21185"/>
    <cellStyle name="常规 7 19 31 2 4" xfId="21186"/>
    <cellStyle name="常规 7 19 26 3" xfId="21187"/>
    <cellStyle name="常规 7 19 31 3" xfId="21188"/>
    <cellStyle name="常规 7 19 26 3 2" xfId="21189"/>
    <cellStyle name="常规 7 19 31 3 2" xfId="21190"/>
    <cellStyle name="常规 7 19 27 2 2" xfId="21191"/>
    <cellStyle name="常规 7 19 32 2 2" xfId="21192"/>
    <cellStyle name="常规 7 19 27 2 2 2" xfId="21193"/>
    <cellStyle name="常规 7 19 32 2 2 2" xfId="21194"/>
    <cellStyle name="常规 7 19 27 2 3" xfId="21195"/>
    <cellStyle name="常规 7 19 32 2 3" xfId="21196"/>
    <cellStyle name="常规 8 2 2 5 2" xfId="21197"/>
    <cellStyle name="常规 7 19 27 2 3 2" xfId="21198"/>
    <cellStyle name="常规 7 19 32 2 3 2" xfId="21199"/>
    <cellStyle name="常规 8 2 2 5 2 2" xfId="21200"/>
    <cellStyle name="常规 7 19 27 2 4" xfId="21201"/>
    <cellStyle name="常规 7 19 32 2 4" xfId="21202"/>
    <cellStyle name="常规 8 2 2 5 3" xfId="21203"/>
    <cellStyle name="常规 7 19 27 3" xfId="21204"/>
    <cellStyle name="常规 7 19 32 3" xfId="21205"/>
    <cellStyle name="常规 7 19 27 3 2" xfId="21206"/>
    <cellStyle name="常规 7 19 32 3 2" xfId="21207"/>
    <cellStyle name="常规 7 19 28 2" xfId="21208"/>
    <cellStyle name="常规 7 19 33 2" xfId="21209"/>
    <cellStyle name="常规 7 19 28 2 2" xfId="21210"/>
    <cellStyle name="常规 7 19 33 2 2" xfId="21211"/>
    <cellStyle name="常规 7 19 28 2 2 2" xfId="21212"/>
    <cellStyle name="常规 7 19 33 2 2 2" xfId="21213"/>
    <cellStyle name="注释 2 3 2 8" xfId="21214"/>
    <cellStyle name="常规 7 19 28 2 3" xfId="21215"/>
    <cellStyle name="常规 7 19 33 2 3" xfId="21216"/>
    <cellStyle name="常规 7 19 28 2 4" xfId="21217"/>
    <cellStyle name="常规 7 19 33 2 4" xfId="21218"/>
    <cellStyle name="常规 7 19 28 3" xfId="21219"/>
    <cellStyle name="常规 7 19 33 3" xfId="21220"/>
    <cellStyle name="常规 7 19 28 3 2" xfId="21221"/>
    <cellStyle name="常规 7 19 33 3 2" xfId="21222"/>
    <cellStyle name="常规 7 19 29" xfId="21223"/>
    <cellStyle name="常规 7 19 34" xfId="21224"/>
    <cellStyle name="常规 7 19 29 2" xfId="21225"/>
    <cellStyle name="常规 7 19 34 2" xfId="21226"/>
    <cellStyle name="常规 7 19 29 2 2" xfId="21227"/>
    <cellStyle name="常规 7 19 34 2 2" xfId="21228"/>
    <cellStyle name="千位分隔 2 8" xfId="21229"/>
    <cellStyle name="常规 7 19 29 2 2 2" xfId="21230"/>
    <cellStyle name="常规 7 19 34 2 2 2" xfId="21231"/>
    <cellStyle name="千位分隔 2 8 2" xfId="21232"/>
    <cellStyle name="常规 7 19 29 2 3" xfId="21233"/>
    <cellStyle name="常规 7 19 34 2 3" xfId="21234"/>
    <cellStyle name="千位分隔 2 9" xfId="21235"/>
    <cellStyle name="常规 7 19 29 2 4" xfId="21236"/>
    <cellStyle name="常规 7 19 34 2 4" xfId="21237"/>
    <cellStyle name="常规 7 19 29 3" xfId="21238"/>
    <cellStyle name="常规 7 19 34 3" xfId="21239"/>
    <cellStyle name="常规 7 19 29 3 2" xfId="21240"/>
    <cellStyle name="常规 7 19 34 3 2" xfId="21241"/>
    <cellStyle name="千位分隔 3 8" xfId="21242"/>
    <cellStyle name="常规 7 19 29 4 2 2" xfId="21243"/>
    <cellStyle name="常规 7 19 34 4 2 2" xfId="21244"/>
    <cellStyle name="计算 3 2 4 2 3 2" xfId="21245"/>
    <cellStyle name="常规 7 19 29 4 3" xfId="21246"/>
    <cellStyle name="常规 7 19 34 4 3" xfId="21247"/>
    <cellStyle name="计算 3 2 4 2 4" xfId="21248"/>
    <cellStyle name="常规 7 19 3 2" xfId="21249"/>
    <cellStyle name="常规 7 24 3 2" xfId="21250"/>
    <cellStyle name="常规 7 19 3 2 2" xfId="21251"/>
    <cellStyle name="常规 9 3 4" xfId="21252"/>
    <cellStyle name="常规 7 19 3 2 3" xfId="21253"/>
    <cellStyle name="常规 9 3 5" xfId="21254"/>
    <cellStyle name="常规 7 19 3 2 3 2" xfId="21255"/>
    <cellStyle name="常规 9 3 5 2" xfId="21256"/>
    <cellStyle name="常规 7 19 3 2 4" xfId="21257"/>
    <cellStyle name="常规 9 3 6" xfId="21258"/>
    <cellStyle name="常规 7 19 3 4 3" xfId="21259"/>
    <cellStyle name="常规 9 5 5" xfId="21260"/>
    <cellStyle name="常规 7 19 35" xfId="21261"/>
    <cellStyle name="常规 7 19 40" xfId="21262"/>
    <cellStyle name="常规 7 20 6 4 2" xfId="21263"/>
    <cellStyle name="常规 7 19 35 2" xfId="21264"/>
    <cellStyle name="常规 7 19 40 2" xfId="21265"/>
    <cellStyle name="常规 7 20 6 4 2 2" xfId="21266"/>
    <cellStyle name="常规 7 19 35 2 2" xfId="21267"/>
    <cellStyle name="常规 7 19 40 2 2" xfId="21268"/>
    <cellStyle name="常规 7 19 35 2 2 2" xfId="21269"/>
    <cellStyle name="常规 7 19 40 2 2 2" xfId="21270"/>
    <cellStyle name="常规 7 19 35 2 3" xfId="21271"/>
    <cellStyle name="常规 7 19 40 2 3" xfId="21272"/>
    <cellStyle name="常规 7 19 35 2 3 2" xfId="21273"/>
    <cellStyle name="常规 7 19 40 2 3 2" xfId="21274"/>
    <cellStyle name="常规 7 20 39 4 3" xfId="21275"/>
    <cellStyle name="常规 7 20 44 4 3" xfId="21276"/>
    <cellStyle name="常规 7 19 35 2 4" xfId="21277"/>
    <cellStyle name="常规 7 19 40 2 4" xfId="21278"/>
    <cellStyle name="常规 7 19 35 3" xfId="21279"/>
    <cellStyle name="常规 7 19 40 3" xfId="21280"/>
    <cellStyle name="常规 7 19 35 3 2" xfId="21281"/>
    <cellStyle name="常规 7 19 40 3 2" xfId="21282"/>
    <cellStyle name="常规 7 19 35 4 2" xfId="21283"/>
    <cellStyle name="常规 7 19 40 4 2" xfId="21284"/>
    <cellStyle name="计算 3 2 5 2 3" xfId="21285"/>
    <cellStyle name="常规 7 19 35 4 2 2" xfId="21286"/>
    <cellStyle name="常规 7 19 40 4 2 2" xfId="21287"/>
    <cellStyle name="计算 3 2 5 2 3 2" xfId="21288"/>
    <cellStyle name="常规 7 19 35 4 3" xfId="21289"/>
    <cellStyle name="常规 7 19 40 4 3" xfId="21290"/>
    <cellStyle name="计算 3 2 5 2 4" xfId="21291"/>
    <cellStyle name="常规 7 19 35 5" xfId="21292"/>
    <cellStyle name="常规 7 19 40 5" xfId="21293"/>
    <cellStyle name="常规 7 19 36" xfId="21294"/>
    <cellStyle name="常规 7 19 41" xfId="21295"/>
    <cellStyle name="常规 7 20 6 4 3" xfId="21296"/>
    <cellStyle name="常规 7 19 36 2" xfId="21297"/>
    <cellStyle name="常规 7 19 41 2" xfId="21298"/>
    <cellStyle name="常规 7 19 36 2 2" xfId="21299"/>
    <cellStyle name="常规 7 19 41 2 2" xfId="21300"/>
    <cellStyle name="常规 7 19 36 2 2 2" xfId="21301"/>
    <cellStyle name="常规 7 19 41 2 2 2" xfId="21302"/>
    <cellStyle name="常规 7 19 36 2 3" xfId="21303"/>
    <cellStyle name="常规 7 19 41 2 3" xfId="21304"/>
    <cellStyle name="常规 7 19 36 2 3 2" xfId="21305"/>
    <cellStyle name="常规 7 19 41 2 3 2" xfId="21306"/>
    <cellStyle name="常规 7 19 36 3" xfId="21307"/>
    <cellStyle name="常规 7 19 41 3" xfId="21308"/>
    <cellStyle name="常规 7 19 36 3 2" xfId="21309"/>
    <cellStyle name="常规 7 19 41 3 2" xfId="21310"/>
    <cellStyle name="警告文本 2 2 2 6" xfId="21311"/>
    <cellStyle name="常规 7 19 36 4 2" xfId="21312"/>
    <cellStyle name="常规 7 19 41 4 2" xfId="21313"/>
    <cellStyle name="常规 7 19 36 4 2 2" xfId="21314"/>
    <cellStyle name="常规 7 19 41 4 2 2" xfId="21315"/>
    <cellStyle name="常规 7 19 36 4 3" xfId="21316"/>
    <cellStyle name="常规 7 19 41 4 3" xfId="21317"/>
    <cellStyle name="常规 7 19 36 5" xfId="21318"/>
    <cellStyle name="常规 7 19 41 5" xfId="21319"/>
    <cellStyle name="常规 7 19 37" xfId="21320"/>
    <cellStyle name="常规 7 19 42" xfId="21321"/>
    <cellStyle name="常规 7 19 37 2" xfId="21322"/>
    <cellStyle name="常规 7 19 42 2" xfId="21323"/>
    <cellStyle name="常规 7 19 37 2 2" xfId="21324"/>
    <cellStyle name="常规 7 19 42 2 2" xfId="21325"/>
    <cellStyle name="常规 7 19 37 2 2 2" xfId="21326"/>
    <cellStyle name="常规 7 19 42 2 2 2" xfId="21327"/>
    <cellStyle name="千位分隔 2 10" xfId="21328"/>
    <cellStyle name="常规 7 19 37 2 3" xfId="21329"/>
    <cellStyle name="常规 7 19 42 2 3" xfId="21330"/>
    <cellStyle name="常规 7 19 37 2 3 2" xfId="21331"/>
    <cellStyle name="常规 7 19 42 2 3 2" xfId="21332"/>
    <cellStyle name="常规 7 19 37 2 4" xfId="21333"/>
    <cellStyle name="常规 7 19 42 2 4" xfId="21334"/>
    <cellStyle name="常规 7 19 37 3" xfId="21335"/>
    <cellStyle name="常规 7 19 42 3" xfId="21336"/>
    <cellStyle name="常规 7 19 37 3 2" xfId="21337"/>
    <cellStyle name="常规 7 19 42 3 2" xfId="21338"/>
    <cellStyle name="常规 7 19 37 4" xfId="21339"/>
    <cellStyle name="常规 7 19 42 4" xfId="21340"/>
    <cellStyle name="常规 7 19 37 5" xfId="21341"/>
    <cellStyle name="常规 7 19 42 5" xfId="21342"/>
    <cellStyle name="常规 7 19 38" xfId="21343"/>
    <cellStyle name="常规 7 19 43" xfId="21344"/>
    <cellStyle name="常规 7 19 38 2" xfId="21345"/>
    <cellStyle name="常规 7 19 43 2" xfId="21346"/>
    <cellStyle name="常规 7 19 38 2 2" xfId="21347"/>
    <cellStyle name="常规 7 19 43 2 2" xfId="21348"/>
    <cellStyle name="常规 8 2 2 2 7 3" xfId="21349"/>
    <cellStyle name="常规 7 19 38 2 2 2" xfId="21350"/>
    <cellStyle name="常规 7 19 43 2 2 2" xfId="21351"/>
    <cellStyle name="常规 7 19 38 2 3" xfId="21352"/>
    <cellStyle name="常规 7 19 43 2 3" xfId="21353"/>
    <cellStyle name="常规 7 19 38 2 3 2" xfId="21354"/>
    <cellStyle name="常规 7 19 43 2 3 2" xfId="21355"/>
    <cellStyle name="常规 7 19 38 2 4" xfId="21356"/>
    <cellStyle name="常规 7 19 43 2 4" xfId="21357"/>
    <cellStyle name="常规 7 19 38 3" xfId="21358"/>
    <cellStyle name="常规 7 19 43 3" xfId="21359"/>
    <cellStyle name="常规 7 19 38 3 2" xfId="21360"/>
    <cellStyle name="常规 7 19 43 3 2" xfId="21361"/>
    <cellStyle name="常规 8 2 2 2 8 3" xfId="21362"/>
    <cellStyle name="常规 7 19 38 4" xfId="21363"/>
    <cellStyle name="常规 7 19 43 4" xfId="21364"/>
    <cellStyle name="常规 8 2 2 2 9 3" xfId="21365"/>
    <cellStyle name="常规 7 19 38 4 2" xfId="21366"/>
    <cellStyle name="常规 7 19 43 4 2" xfId="21367"/>
    <cellStyle name="强调文字颜色 2 3 2 2 8" xfId="21368"/>
    <cellStyle name="常规 7 19 38 4 2 2" xfId="21369"/>
    <cellStyle name="常规 7 19 43 4 2 2" xfId="21370"/>
    <cellStyle name="常规 7 19 38 4 3" xfId="21371"/>
    <cellStyle name="常规 7 19 43 4 3" xfId="21372"/>
    <cellStyle name="常规 7 19 38 5" xfId="21373"/>
    <cellStyle name="常规 7 19 43 5" xfId="21374"/>
    <cellStyle name="常规 7 19 39 2 2 2" xfId="21375"/>
    <cellStyle name="常规 7 19 44 2 2 2" xfId="21376"/>
    <cellStyle name="常规 8 4 2 27 2 2" xfId="21377"/>
    <cellStyle name="常规 8 4 2 32 2 2" xfId="21378"/>
    <cellStyle name="常规 7 19 39 2 3" xfId="21379"/>
    <cellStyle name="常规 7 19 44 2 3" xfId="21380"/>
    <cellStyle name="常规 8 4 2 27 3" xfId="21381"/>
    <cellStyle name="常规 8 4 2 32 3" xfId="21382"/>
    <cellStyle name="常规 7 19 39 2 3 2" xfId="21383"/>
    <cellStyle name="常规 7 19 44 2 3 2" xfId="21384"/>
    <cellStyle name="常规 8 4 2 27 3 2" xfId="21385"/>
    <cellStyle name="常规 8 4 2 32 3 2" xfId="21386"/>
    <cellStyle name="常规 7 19 39 2 4" xfId="21387"/>
    <cellStyle name="常规 7 19 44 2 4" xfId="21388"/>
    <cellStyle name="常规 8 4 2 27 4" xfId="21389"/>
    <cellStyle name="常规 8 4 2 32 4" xfId="21390"/>
    <cellStyle name="常规 7 19 39 3 2" xfId="21391"/>
    <cellStyle name="常规 7 19 44 3 2" xfId="21392"/>
    <cellStyle name="常规 8 4 2 28 2" xfId="21393"/>
    <cellStyle name="常规 8 4 2 33 2" xfId="21394"/>
    <cellStyle name="常规 7 19 39 4" xfId="21395"/>
    <cellStyle name="常规 7 19 44 4" xfId="21396"/>
    <cellStyle name="常规 8 4 2 29" xfId="21397"/>
    <cellStyle name="常规 8 4 2 34" xfId="21398"/>
    <cellStyle name="常规 7 19 39 4 2" xfId="21399"/>
    <cellStyle name="常规 7 19 44 4 2" xfId="21400"/>
    <cellStyle name="常规 8 4 2 29 2" xfId="21401"/>
    <cellStyle name="常规 8 4 2 34 2" xfId="21402"/>
    <cellStyle name="常规 7 19 39 4 2 2" xfId="21403"/>
    <cellStyle name="常规 7 19 44 4 2 2" xfId="21404"/>
    <cellStyle name="常规 8 4 2 29 2 2" xfId="21405"/>
    <cellStyle name="常规 8 4 2 34 2 2" xfId="21406"/>
    <cellStyle name="常规 7 19 39 4 3" xfId="21407"/>
    <cellStyle name="常规 7 19 44 4 3" xfId="21408"/>
    <cellStyle name="常规 8 4 2 29 3" xfId="21409"/>
    <cellStyle name="常规 8 4 2 34 3" xfId="21410"/>
    <cellStyle name="常规 7 19 39 5" xfId="21411"/>
    <cellStyle name="常规 7 19 44 5" xfId="21412"/>
    <cellStyle name="常规 8 4 2 35" xfId="21413"/>
    <cellStyle name="常规 8 4 2 40" xfId="21414"/>
    <cellStyle name="常规 7 19 4 2" xfId="21415"/>
    <cellStyle name="常规 7 24 4 2" xfId="21416"/>
    <cellStyle name="常规 7 19 4 2 2" xfId="21417"/>
    <cellStyle name="常规 7 19 4 2 3" xfId="21418"/>
    <cellStyle name="常规 7 19 4 2 3 2" xfId="21419"/>
    <cellStyle name="常规 7 19 4 2 4" xfId="21420"/>
    <cellStyle name="常规 7 19 4 4 2" xfId="21421"/>
    <cellStyle name="常规 7 19 4 4 3" xfId="21422"/>
    <cellStyle name="常规 7 19 4 5" xfId="21423"/>
    <cellStyle name="常规 7 19 45 2 2" xfId="21424"/>
    <cellStyle name="常规 7 19 50 2 2" xfId="21425"/>
    <cellStyle name="常规 7 19 45 2 2 2" xfId="21426"/>
    <cellStyle name="常规 7 19 50 2 2 2" xfId="21427"/>
    <cellStyle name="常规 7 19 45 2 3" xfId="21428"/>
    <cellStyle name="常规 7 19 50 2 3" xfId="21429"/>
    <cellStyle name="常规 7 19 45 2 4" xfId="21430"/>
    <cellStyle name="常规 7 19 50 2 4" xfId="21431"/>
    <cellStyle name="常规 7 19 45 3" xfId="21432"/>
    <cellStyle name="常规 7 19 50 3" xfId="21433"/>
    <cellStyle name="常规 7 19 45 3 2" xfId="21434"/>
    <cellStyle name="常规 7 19 50 3 2" xfId="21435"/>
    <cellStyle name="常规 7 19 45 4" xfId="21436"/>
    <cellStyle name="常规 7 19 50 4" xfId="21437"/>
    <cellStyle name="常规 7 19 45 4 2" xfId="21438"/>
    <cellStyle name="常规 7 19 50 4 2" xfId="21439"/>
    <cellStyle name="常规 7 19 45 4 2 2" xfId="21440"/>
    <cellStyle name="常规 7 19 50 4 2 2" xfId="21441"/>
    <cellStyle name="常规 7 19 45 4 3" xfId="21442"/>
    <cellStyle name="常规 7 19 50 4 3" xfId="21443"/>
    <cellStyle name="常规 7 19 45 5" xfId="21444"/>
    <cellStyle name="常规 7 19 50 5" xfId="21445"/>
    <cellStyle name="常规 7 19 46 2" xfId="21446"/>
    <cellStyle name="常规 7 19 51 2" xfId="21447"/>
    <cellStyle name="常规 7 19 46 2 2" xfId="21448"/>
    <cellStyle name="常规 7 19 51 2 2" xfId="21449"/>
    <cellStyle name="常规 7 19 46 2 2 2" xfId="21450"/>
    <cellStyle name="常规 7 19 51 2 2 2" xfId="21451"/>
    <cellStyle name="常规 7 19 46 2 3 2" xfId="21452"/>
    <cellStyle name="常规 7 19 51 2 3 2" xfId="21453"/>
    <cellStyle name="常规 7 19 46 2 4" xfId="21454"/>
    <cellStyle name="常规 7 19 51 2 4" xfId="21455"/>
    <cellStyle name="常规 7 19 46 3" xfId="21456"/>
    <cellStyle name="常规 7 19 51 3" xfId="21457"/>
    <cellStyle name="常规 7 19 46 3 2" xfId="21458"/>
    <cellStyle name="常规 7 19 51 3 2" xfId="21459"/>
    <cellStyle name="常规 7 19 46 4" xfId="21460"/>
    <cellStyle name="常规 7 19 51 4" xfId="21461"/>
    <cellStyle name="常规 7 19 46 4 2" xfId="21462"/>
    <cellStyle name="常规 7 19 51 4 2" xfId="21463"/>
    <cellStyle name="常规 7 19 46 4 2 2" xfId="21464"/>
    <cellStyle name="常规 7 19 51 4 2 2" xfId="21465"/>
    <cellStyle name="常规 7 19 46 4 3" xfId="21466"/>
    <cellStyle name="常规 7 19 51 4 3" xfId="21467"/>
    <cellStyle name="常规 7 19 46 5" xfId="21468"/>
    <cellStyle name="常规 7 19 51 5" xfId="21469"/>
    <cellStyle name="常规 7 19 47" xfId="21470"/>
    <cellStyle name="常规 7 19 52" xfId="21471"/>
    <cellStyle name="常规 7 19 47 2" xfId="21472"/>
    <cellStyle name="常规 7 19 52 2" xfId="21473"/>
    <cellStyle name="常规 7 19 47 2 2" xfId="21474"/>
    <cellStyle name="常规 7 19 52 2 2" xfId="21475"/>
    <cellStyle name="常规 7 19 47 2 2 2" xfId="21476"/>
    <cellStyle name="常规 7 19 52 2 2 2" xfId="21477"/>
    <cellStyle name="常规 7 19 47 2 3" xfId="21478"/>
    <cellStyle name="常规 7 19 52 2 3" xfId="21479"/>
    <cellStyle name="常规 7 19 47 2 3 2" xfId="21480"/>
    <cellStyle name="常规 7 19 52 2 3 2" xfId="21481"/>
    <cellStyle name="常规 7 19 47 2 4" xfId="21482"/>
    <cellStyle name="常规 7 19 52 2 4" xfId="21483"/>
    <cellStyle name="常规 7 19 47 3" xfId="21484"/>
    <cellStyle name="常规 7 19 52 3" xfId="21485"/>
    <cellStyle name="常规 7 19 47 3 2" xfId="21486"/>
    <cellStyle name="常规 7 19 52 3 2" xfId="21487"/>
    <cellStyle name="常规 7 19 47 4" xfId="21488"/>
    <cellStyle name="常规 7 19 52 4" xfId="21489"/>
    <cellStyle name="常规 7 19 47 4 2" xfId="21490"/>
    <cellStyle name="常规 7 19 52 4 2" xfId="21491"/>
    <cellStyle name="常规 7 19 47 5" xfId="21492"/>
    <cellStyle name="常规 7 19 52 5" xfId="21493"/>
    <cellStyle name="常规 7 19 48" xfId="21494"/>
    <cellStyle name="常规 7 19 53" xfId="21495"/>
    <cellStyle name="常规 7 19 48 2" xfId="21496"/>
    <cellStyle name="常规 7 19 53 2" xfId="21497"/>
    <cellStyle name="常规 7 19 48 2 2" xfId="21498"/>
    <cellStyle name="常规 7 19 53 2 2" xfId="21499"/>
    <cellStyle name="常规 7 19 48 2 3" xfId="21500"/>
    <cellStyle name="常规 7 19 53 2 3" xfId="21501"/>
    <cellStyle name="常规 7 19 48 2 3 2" xfId="21502"/>
    <cellStyle name="常规 7 19 53 2 3 2" xfId="21503"/>
    <cellStyle name="常规 7 19 48 2 4" xfId="21504"/>
    <cellStyle name="常规 7 19 53 2 4" xfId="21505"/>
    <cellStyle name="常规 7 19 48 3 2" xfId="21506"/>
    <cellStyle name="常规 7 19 53 3 2" xfId="21507"/>
    <cellStyle name="常规 7 19 48 4" xfId="21508"/>
    <cellStyle name="常规 7 19 53 4" xfId="21509"/>
    <cellStyle name="常规 7 19 48 4 2" xfId="21510"/>
    <cellStyle name="常规 7 19 53 4 2" xfId="21511"/>
    <cellStyle name="常规 7 19 48 4 2 2" xfId="21512"/>
    <cellStyle name="常规 7 19 53 4 2 2" xfId="21513"/>
    <cellStyle name="好 4 2 2 3 2 3" xfId="21514"/>
    <cellStyle name="常规 7 19 48 4 3" xfId="21515"/>
    <cellStyle name="常规 7 19 53 4 3" xfId="21516"/>
    <cellStyle name="汇总 2 2 2" xfId="21517"/>
    <cellStyle name="常规 7 19 48 5" xfId="21518"/>
    <cellStyle name="常规 7 19 53 5" xfId="21519"/>
    <cellStyle name="常规 7 19 49" xfId="21520"/>
    <cellStyle name="常规 7 19 54" xfId="21521"/>
    <cellStyle name="常规 7 19 49 2" xfId="21522"/>
    <cellStyle name="常规 7 19 54 2" xfId="21523"/>
    <cellStyle name="常规 7 19 49 2 2" xfId="21524"/>
    <cellStyle name="常规 7 19 54 2 2" xfId="21525"/>
    <cellStyle name="常规 7 19 49 2 2 2" xfId="21526"/>
    <cellStyle name="常规 7 19 54 2 2 2" xfId="21527"/>
    <cellStyle name="常规 7 19 49 2 3" xfId="21528"/>
    <cellStyle name="常规 7 19 54 2 3" xfId="21529"/>
    <cellStyle name="常规 7 19 49 2 3 2" xfId="21530"/>
    <cellStyle name="常规 7 19 54 2 3 2" xfId="21531"/>
    <cellStyle name="常规 7 19 49 2 4" xfId="21532"/>
    <cellStyle name="常规 7 19 54 2 4" xfId="21533"/>
    <cellStyle name="常规 7 19 49 3" xfId="21534"/>
    <cellStyle name="常规 7 19 54 3" xfId="21535"/>
    <cellStyle name="常规 7 19 49 3 2" xfId="21536"/>
    <cellStyle name="常规 7 19 54 3 2" xfId="21537"/>
    <cellStyle name="常规 7 19 49 4" xfId="21538"/>
    <cellStyle name="常规 7 19 54 4" xfId="21539"/>
    <cellStyle name="常规 7 19 49 4 2" xfId="21540"/>
    <cellStyle name="常规 7 19 54 4 2" xfId="21541"/>
    <cellStyle name="常规 7 19 49 4 2 2" xfId="21542"/>
    <cellStyle name="常规 7 19 54 4 2 2" xfId="21543"/>
    <cellStyle name="常规 7 19 49 4 3" xfId="21544"/>
    <cellStyle name="常规 7 19 54 4 3" xfId="21545"/>
    <cellStyle name="汇总 3 2 2" xfId="21546"/>
    <cellStyle name="常规 7 19 5" xfId="21547"/>
    <cellStyle name="常规 7 24 5" xfId="21548"/>
    <cellStyle name="常规 7 19 5 2" xfId="21549"/>
    <cellStyle name="常规 7 19 5 2 2" xfId="21550"/>
    <cellStyle name="检查单元格 2 3 8" xfId="21551"/>
    <cellStyle name="常规 7 19 5 2 2 2" xfId="21552"/>
    <cellStyle name="强调文字颜色 4 2 2 2 4 2 3" xfId="21553"/>
    <cellStyle name="常规 7 19 5 2 3" xfId="21554"/>
    <cellStyle name="常规 7 19 5 2 3 2" xfId="21555"/>
    <cellStyle name="常规 7 19 5 2 4" xfId="21556"/>
    <cellStyle name="常规 7 19 5 4 2" xfId="21557"/>
    <cellStyle name="常规 9 2 2 7" xfId="21558"/>
    <cellStyle name="常规 7 19 5 5" xfId="21559"/>
    <cellStyle name="常规 7 19 55" xfId="21560"/>
    <cellStyle name="常规 7 19 60" xfId="21561"/>
    <cellStyle name="常规 7 19 55 2" xfId="21562"/>
    <cellStyle name="常规 7 19 60 2" xfId="21563"/>
    <cellStyle name="常规 7 19 55 2 2" xfId="21564"/>
    <cellStyle name="常规 7 19 55 2 3" xfId="21565"/>
    <cellStyle name="常规 7 19 55 2 3 2" xfId="21566"/>
    <cellStyle name="常规 8 2 2 29 3" xfId="21567"/>
    <cellStyle name="常规 8 2 2 34 3" xfId="21568"/>
    <cellStyle name="常规 7 19 55 2 4" xfId="21569"/>
    <cellStyle name="常规 7 19 55 3" xfId="21570"/>
    <cellStyle name="常规 7 19 55 3 2" xfId="21571"/>
    <cellStyle name="常规 7 19 55 4 2 2" xfId="21572"/>
    <cellStyle name="常规 7 2 2 2 17 2 4" xfId="21573"/>
    <cellStyle name="常规 7 2 2 2 22 2 4" xfId="21574"/>
    <cellStyle name="强调文字颜色 5 2 2 5 4" xfId="21575"/>
    <cellStyle name="常规 7 19 55 4 3" xfId="21576"/>
    <cellStyle name="常规 7 19 56" xfId="21577"/>
    <cellStyle name="常规 7 19 61" xfId="21578"/>
    <cellStyle name="常规 8 4 2 12 2 3 2" xfId="21579"/>
    <cellStyle name="常规 7 19 56 2" xfId="21580"/>
    <cellStyle name="常规 7 19 56 2 2" xfId="21581"/>
    <cellStyle name="常规 7 19 56 2 2 2" xfId="21582"/>
    <cellStyle name="链接单元格 3 2 5 5" xfId="21583"/>
    <cellStyle name="常规 7 19 56 2 3" xfId="21584"/>
    <cellStyle name="常规 7 19 56 2 3 2" xfId="21585"/>
    <cellStyle name="常规 7 19 56 2 4" xfId="21586"/>
    <cellStyle name="强调文字颜色 3 2 2 2 2 4 2" xfId="21587"/>
    <cellStyle name="常规 7 19 56 3" xfId="21588"/>
    <cellStyle name="常规 7 19 56 4 2" xfId="21589"/>
    <cellStyle name="注释 2 59" xfId="21590"/>
    <cellStyle name="注释 2 64" xfId="21591"/>
    <cellStyle name="强调文字颜色 5 3 2 5 4" xfId="21592"/>
    <cellStyle name="常规 7 19 56 4 2 2" xfId="21593"/>
    <cellStyle name="注释 2 59 2" xfId="21594"/>
    <cellStyle name="注释 2 64 2" xfId="21595"/>
    <cellStyle name="常规 7 19 56 4 3" xfId="21596"/>
    <cellStyle name="注释 2 65" xfId="21597"/>
    <cellStyle name="注释 2 70" xfId="21598"/>
    <cellStyle name="常规 7 19 56 5" xfId="21599"/>
    <cellStyle name="常规 7 19 57" xfId="21600"/>
    <cellStyle name="常规 7 19 57 2" xfId="21601"/>
    <cellStyle name="常规 7 19 57 2 2" xfId="21602"/>
    <cellStyle name="常规 7 19 57 2 2 2" xfId="21603"/>
    <cellStyle name="常规 7 19 57 2 3" xfId="21604"/>
    <cellStyle name="常规 7 19 57 2 3 2" xfId="21605"/>
    <cellStyle name="常规 7 19 57 2 4" xfId="21606"/>
    <cellStyle name="强调文字颜色 3 2 2 2 3 4 2" xfId="21607"/>
    <cellStyle name="常规 7 19 57 3" xfId="21608"/>
    <cellStyle name="常规 7 19 57 3 2" xfId="21609"/>
    <cellStyle name="常规 7 19 57 4 2" xfId="21610"/>
    <cellStyle name="常规 7 19 57 4 2 2" xfId="21611"/>
    <cellStyle name="常规 7 19 57 4 3" xfId="21612"/>
    <cellStyle name="常规 7 19 57 5" xfId="21613"/>
    <cellStyle name="常规 7 19 58" xfId="21614"/>
    <cellStyle name="常规 7 19 58 2" xfId="21615"/>
    <cellStyle name="常规 7 19 58 2 2" xfId="21616"/>
    <cellStyle name="常规 7 19 58 2 2 2" xfId="21617"/>
    <cellStyle name="常规 7 19 58 2 3" xfId="21618"/>
    <cellStyle name="常规 7 19 58 2 3 2" xfId="21619"/>
    <cellStyle name="常规 7 19 58 2 4" xfId="21620"/>
    <cellStyle name="强调文字颜色 3 2 2 2 4 4 2" xfId="21621"/>
    <cellStyle name="常规 7 19 58 3" xfId="21622"/>
    <cellStyle name="常规 7 19 58 3 2" xfId="21623"/>
    <cellStyle name="常规 7 19 58 4" xfId="21624"/>
    <cellStyle name="常规 7 19 58 4 2" xfId="21625"/>
    <cellStyle name="常规 7 19 58 4 2 2" xfId="21626"/>
    <cellStyle name="常规 7 19 58 4 3" xfId="21627"/>
    <cellStyle name="常规 7 19 58 5" xfId="21628"/>
    <cellStyle name="常规 7 19 59" xfId="21629"/>
    <cellStyle name="常规 7 19 59 2" xfId="21630"/>
    <cellStyle name="常规 7 19 59 2 2" xfId="21631"/>
    <cellStyle name="常规 7 20 12 3" xfId="21632"/>
    <cellStyle name="强调文字颜色 6 2 2 4 4" xfId="21633"/>
    <cellStyle name="常规 7 19 59 3" xfId="21634"/>
    <cellStyle name="常规 7 19 59 3 2" xfId="21635"/>
    <cellStyle name="常规 7 20 13 3" xfId="21636"/>
    <cellStyle name="强调文字颜色 6 2 2 5 4" xfId="21637"/>
    <cellStyle name="常规 7 19 59 4" xfId="21638"/>
    <cellStyle name="常规 7 19 6" xfId="21639"/>
    <cellStyle name="常规 7 19 6 2" xfId="21640"/>
    <cellStyle name="常规 7 19 6 2 2" xfId="21641"/>
    <cellStyle name="检查单元格 3 3 8" xfId="21642"/>
    <cellStyle name="常规 7 19 6 2 2 2" xfId="21643"/>
    <cellStyle name="常规 7 19 6 2 3" xfId="21644"/>
    <cellStyle name="常规 7 19 6 2 3 2" xfId="21645"/>
    <cellStyle name="常规 7 19 6 2 4" xfId="21646"/>
    <cellStyle name="常规 7 19 6 3 2" xfId="21647"/>
    <cellStyle name="常规 7 19 6 4" xfId="21648"/>
    <cellStyle name="常规 7 19 6 4 2" xfId="21649"/>
    <cellStyle name="常规 7 19 6 4 2 2" xfId="21650"/>
    <cellStyle name="常规 7 19 6 4 3" xfId="21651"/>
    <cellStyle name="常规 7 19 6 5" xfId="21652"/>
    <cellStyle name="常规 7 19 7" xfId="21653"/>
    <cellStyle name="常规 7 19 7 2" xfId="21654"/>
    <cellStyle name="常规 7 19 7 2 2" xfId="21655"/>
    <cellStyle name="好 2 5 4" xfId="21656"/>
    <cellStyle name="常规 7 19 7 2 2 2" xfId="21657"/>
    <cellStyle name="好 2 5 4 2" xfId="21658"/>
    <cellStyle name="警告文本 2 4 5" xfId="21659"/>
    <cellStyle name="常规 7 19 7 2 3" xfId="21660"/>
    <cellStyle name="好 2 5 5" xfId="21661"/>
    <cellStyle name="常规 7 19 7 2 3 2" xfId="21662"/>
    <cellStyle name="警告文本 2 5 5" xfId="21663"/>
    <cellStyle name="常规 7 19 7 2 4" xfId="21664"/>
    <cellStyle name="常规 7 19 7 3 2" xfId="21665"/>
    <cellStyle name="好 2 6 4" xfId="21666"/>
    <cellStyle name="常规 7 19 7 4" xfId="21667"/>
    <cellStyle name="常规 7 19 7 4 2" xfId="21668"/>
    <cellStyle name="好 2 7 4" xfId="21669"/>
    <cellStyle name="常规 7 19 7 4 2 2" xfId="21670"/>
    <cellStyle name="常规 7 19 7 4 3" xfId="21671"/>
    <cellStyle name="常规 7 2 8 2 2 2" xfId="21672"/>
    <cellStyle name="常规 7 19 7 5" xfId="21673"/>
    <cellStyle name="常规 7 19 8" xfId="21674"/>
    <cellStyle name="常规 7 19 8 2" xfId="21675"/>
    <cellStyle name="常规 7 19 8 2 2" xfId="21676"/>
    <cellStyle name="好 3 5 4" xfId="21677"/>
    <cellStyle name="常规 7 19 8 2 3" xfId="21678"/>
    <cellStyle name="好 3 5 5" xfId="21679"/>
    <cellStyle name="常规 7 19 8 2 4" xfId="21680"/>
    <cellStyle name="常规 7 19 8 3" xfId="21681"/>
    <cellStyle name="常规 7 19 8 3 2" xfId="21682"/>
    <cellStyle name="好 3 6 4" xfId="21683"/>
    <cellStyle name="常规 7 19 8 4" xfId="21684"/>
    <cellStyle name="常规 7 19 8 4 2" xfId="21685"/>
    <cellStyle name="好 3 7 4" xfId="21686"/>
    <cellStyle name="好 4 3 2 2 3" xfId="21687"/>
    <cellStyle name="常规 7 19 8 4 2 2" xfId="21688"/>
    <cellStyle name="好 4 3 2 2 3 2" xfId="21689"/>
    <cellStyle name="常规 7 19 8 4 3" xfId="21690"/>
    <cellStyle name="好 4 3 2 2 4" xfId="21691"/>
    <cellStyle name="常规 7 19 8 5" xfId="21692"/>
    <cellStyle name="常规 7 19 9" xfId="21693"/>
    <cellStyle name="常规 7 19 9 2" xfId="21694"/>
    <cellStyle name="常规 7 19 9 2 2" xfId="21695"/>
    <cellStyle name="好 4 5 4" xfId="21696"/>
    <cellStyle name="好 4 5 5" xfId="21697"/>
    <cellStyle name="常规 7 19 9 2 3" xfId="21698"/>
    <cellStyle name="强调文字颜色 6 3 2 4 2 3 2" xfId="21699"/>
    <cellStyle name="常规 7 19 9 2 3 2" xfId="21700"/>
    <cellStyle name="常规 7 19 9 2 4" xfId="21701"/>
    <cellStyle name="常规 7 19 9 3" xfId="21702"/>
    <cellStyle name="常规 7 19 9 3 2" xfId="21703"/>
    <cellStyle name="好 4 6 4" xfId="21704"/>
    <cellStyle name="常规 7 19 9 4" xfId="21705"/>
    <cellStyle name="常规 7 19 9 4 2" xfId="21706"/>
    <cellStyle name="好 4 3 3 2 3" xfId="21707"/>
    <cellStyle name="好 4 7 4" xfId="21708"/>
    <cellStyle name="常规 7 58 2 4" xfId="21709"/>
    <cellStyle name="常规 7 63 2 4" xfId="21710"/>
    <cellStyle name="常规 7 19 9 4 2 2" xfId="21711"/>
    <cellStyle name="好 4 3 3 2 3 2" xfId="21712"/>
    <cellStyle name="常规 7 19 9 4 3" xfId="21713"/>
    <cellStyle name="常规 7 2 8 4 2 2" xfId="21714"/>
    <cellStyle name="好 4 3 3 2 4" xfId="21715"/>
    <cellStyle name="注释 3 24 2 2 2" xfId="21716"/>
    <cellStyle name="注释 3 19 2 2 2" xfId="21717"/>
    <cellStyle name="常规 7 19 9 5" xfId="21718"/>
    <cellStyle name="常规 7 2 10" xfId="21719"/>
    <cellStyle name="常规 7 2 10 2" xfId="21720"/>
    <cellStyle name="常规 7 2 10 2 2" xfId="21721"/>
    <cellStyle name="常规 7 2 10 2 2 2" xfId="21722"/>
    <cellStyle name="常规 7 2 10 2 3" xfId="21723"/>
    <cellStyle name="常规 7 2 10 2 3 2" xfId="21724"/>
    <cellStyle name="常规 7 2 10 2 4" xfId="21725"/>
    <cellStyle name="常规 7 2 10 3 2" xfId="21726"/>
    <cellStyle name="常规 7 2 10 4" xfId="21727"/>
    <cellStyle name="常规 7 2 10 4 2" xfId="21728"/>
    <cellStyle name="常规 7 2 10 4 2 2" xfId="21729"/>
    <cellStyle name="常规 7 2 10 4 3" xfId="21730"/>
    <cellStyle name="常规 7 2 10 5" xfId="21731"/>
    <cellStyle name="常规 7 2 11" xfId="21732"/>
    <cellStyle name="常规 7 2 11 2" xfId="21733"/>
    <cellStyle name="常规 7 2 11 2 2" xfId="21734"/>
    <cellStyle name="常规 7 2 11 2 3 2" xfId="21735"/>
    <cellStyle name="常规 7 2 11 2 4" xfId="21736"/>
    <cellStyle name="常规 7 2 11 3" xfId="21737"/>
    <cellStyle name="常规 7 2 11 3 2" xfId="21738"/>
    <cellStyle name="常规 7 2 11 4" xfId="21739"/>
    <cellStyle name="常规 7 2 11 4 2" xfId="21740"/>
    <cellStyle name="常规 7 2 11 4 2 2" xfId="21741"/>
    <cellStyle name="常规 7 2 11 4 3" xfId="21742"/>
    <cellStyle name="常规 7 2 11 5" xfId="21743"/>
    <cellStyle name="常规 7 2 12 2 2" xfId="21744"/>
    <cellStyle name="常规 7 2 12 2 2 2" xfId="21745"/>
    <cellStyle name="常规 7 2 12 2 3 2" xfId="21746"/>
    <cellStyle name="常规 7 2 12 2 4" xfId="21747"/>
    <cellStyle name="常规 7 2 12 3" xfId="21748"/>
    <cellStyle name="常规 7 2 12 3 2" xfId="21749"/>
    <cellStyle name="常规 7 2 4 2 37" xfId="21750"/>
    <cellStyle name="常规 7 2 4 2 42" xfId="21751"/>
    <cellStyle name="常规 7 2 12 4" xfId="21752"/>
    <cellStyle name="常规 7 2 12 4 2" xfId="21753"/>
    <cellStyle name="常规 7 2 12 4 2 2" xfId="21754"/>
    <cellStyle name="常规 7 2 12 4 3" xfId="21755"/>
    <cellStyle name="常规 7 2 12 5" xfId="21756"/>
    <cellStyle name="常规 7 2 13 2" xfId="21757"/>
    <cellStyle name="常规 7 2 4 37" xfId="21758"/>
    <cellStyle name="常规 7 2 4 42" xfId="21759"/>
    <cellStyle name="常规 7 2 13 2 2" xfId="21760"/>
    <cellStyle name="常规 7 2 4 37 2" xfId="21761"/>
    <cellStyle name="常规 7 2 4 42 2" xfId="21762"/>
    <cellStyle name="常规 7 2 13 2 2 2" xfId="21763"/>
    <cellStyle name="常规 7 2 4 37 2 2" xfId="21764"/>
    <cellStyle name="常规 7 2 4 42 2 2" xfId="21765"/>
    <cellStyle name="常规 7 2 13 2 3 2" xfId="21766"/>
    <cellStyle name="常规 7 2 4 37 3 2" xfId="21767"/>
    <cellStyle name="常规 7 2 4 42 3 2" xfId="21768"/>
    <cellStyle name="常规 7 2 13 2 4" xfId="21769"/>
    <cellStyle name="常规 7 2 4 37 4" xfId="21770"/>
    <cellStyle name="常规 7 2 4 42 4" xfId="21771"/>
    <cellStyle name="常规 7 2 13 3" xfId="21772"/>
    <cellStyle name="常规 7 2 4 38" xfId="21773"/>
    <cellStyle name="常规 7 2 4 43" xfId="21774"/>
    <cellStyle name="常规 7 2 13 3 2" xfId="21775"/>
    <cellStyle name="常规 7 2 4 38 2" xfId="21776"/>
    <cellStyle name="常规 7 2 4 43 2" xfId="21777"/>
    <cellStyle name="常规 7 2 13 4" xfId="21778"/>
    <cellStyle name="常规 7 2 4 39" xfId="21779"/>
    <cellStyle name="常规 7 2 4 44" xfId="21780"/>
    <cellStyle name="常规 7 2 2 8" xfId="21781"/>
    <cellStyle name="常规 7 2 13 4 2" xfId="21782"/>
    <cellStyle name="常规 7 2 4 39 2" xfId="21783"/>
    <cellStyle name="常规 7 2 4 44 2" xfId="21784"/>
    <cellStyle name="常规 7 2 2 8 2" xfId="21785"/>
    <cellStyle name="常规 7 2 13 4 2 2" xfId="21786"/>
    <cellStyle name="常规 7 2 4 39 2 2" xfId="21787"/>
    <cellStyle name="常规 7 2 4 44 2 2" xfId="21788"/>
    <cellStyle name="计算 2 2 2 3 4" xfId="21789"/>
    <cellStyle name="常规 7 2 2 9" xfId="21790"/>
    <cellStyle name="常规 7 2 13 4 3" xfId="21791"/>
    <cellStyle name="常规 7 2 4 18 2 2 2" xfId="21792"/>
    <cellStyle name="常规 7 2 4 23 2 2 2" xfId="21793"/>
    <cellStyle name="常规 7 2 4 39 3" xfId="21794"/>
    <cellStyle name="常规 7 2 4 44 3" xfId="21795"/>
    <cellStyle name="常规 7 2 13 5" xfId="21796"/>
    <cellStyle name="常规 7 2 4 45" xfId="21797"/>
    <cellStyle name="常规 7 2 4 50" xfId="21798"/>
    <cellStyle name="常规 7 2 14" xfId="21799"/>
    <cellStyle name="常规 7 2 14 2" xfId="21800"/>
    <cellStyle name="常规 7 2 14 2 2" xfId="21801"/>
    <cellStyle name="常规 7 2 14 2 2 2" xfId="21802"/>
    <cellStyle name="常规 7 2 56" xfId="21803"/>
    <cellStyle name="常规 7 2 61" xfId="21804"/>
    <cellStyle name="常规 7 2 14 2 3" xfId="21805"/>
    <cellStyle name="常规 7 2 14 2 3 2" xfId="21806"/>
    <cellStyle name="常规 7 2 14 2 4" xfId="21807"/>
    <cellStyle name="常规 7 2 14 3" xfId="21808"/>
    <cellStyle name="常规 7 2 14 3 2" xfId="21809"/>
    <cellStyle name="常规 7 2 14 4" xfId="21810"/>
    <cellStyle name="常规 7 2 14 4 2" xfId="21811"/>
    <cellStyle name="常规 7 2 14 4 2 2" xfId="21812"/>
    <cellStyle name="常规 7 2 14 4 3" xfId="21813"/>
    <cellStyle name="常规 7 2 15" xfId="21814"/>
    <cellStyle name="常规 7 2 20" xfId="21815"/>
    <cellStyle name="常规 7 2 15 2" xfId="21816"/>
    <cellStyle name="常规 7 2 20 2" xfId="21817"/>
    <cellStyle name="常规 7 2 15 2 2" xfId="21818"/>
    <cellStyle name="常规 7 2 20 2 2" xfId="21819"/>
    <cellStyle name="常规 7 2 15 2 2 2" xfId="21820"/>
    <cellStyle name="常规 7 2 20 2 2 2" xfId="21821"/>
    <cellStyle name="常规 7 2 15 2 3" xfId="21822"/>
    <cellStyle name="常规 7 2 20 2 3" xfId="21823"/>
    <cellStyle name="常规 7 2 15 2 3 2" xfId="21824"/>
    <cellStyle name="常规 7 2 20 2 3 2" xfId="21825"/>
    <cellStyle name="常规 7 2 15 2 4" xfId="21826"/>
    <cellStyle name="常规 7 2 20 2 4" xfId="21827"/>
    <cellStyle name="常规 7 2 15 3" xfId="21828"/>
    <cellStyle name="常规 7 2 20 3" xfId="21829"/>
    <cellStyle name="常规 7 2 15 3 2" xfId="21830"/>
    <cellStyle name="常规 7 2 20 3 2" xfId="21831"/>
    <cellStyle name="常规 7 2 15 4" xfId="21832"/>
    <cellStyle name="常规 7 2 20 4" xfId="21833"/>
    <cellStyle name="常规 7 2 6 2 2" xfId="21834"/>
    <cellStyle name="常规 7 2 15 4 2" xfId="21835"/>
    <cellStyle name="常规 7 2 20 4 2" xfId="21836"/>
    <cellStyle name="常规 7 2 6 2 2 2" xfId="21837"/>
    <cellStyle name="常规 7 2 15 4 2 2" xfId="21838"/>
    <cellStyle name="常规 7 2 20 4 2 2" xfId="21839"/>
    <cellStyle name="常规 7 2 15 4 3" xfId="21840"/>
    <cellStyle name="常规 7 2 20 4 3" xfId="21841"/>
    <cellStyle name="常规 7 2 16" xfId="21842"/>
    <cellStyle name="常规 7 2 21" xfId="21843"/>
    <cellStyle name="常规 7 2 4 2 12 4 2" xfId="21844"/>
    <cellStyle name="常规 7 2 16 2" xfId="21845"/>
    <cellStyle name="常规 7 2 21 2" xfId="21846"/>
    <cellStyle name="常规 7 2 4 2 12 4 2 2" xfId="21847"/>
    <cellStyle name="常规 7 2 16 2 2" xfId="21848"/>
    <cellStyle name="常规 7 2 21 2 2" xfId="21849"/>
    <cellStyle name="常规 7 2 16 2 2 2" xfId="21850"/>
    <cellStyle name="常规 7 2 21 2 2 2" xfId="21851"/>
    <cellStyle name="常规 7 2 16 2 3" xfId="21852"/>
    <cellStyle name="常规 7 2 21 2 3" xfId="21853"/>
    <cellStyle name="常规 7 2 16 2 3 2" xfId="21854"/>
    <cellStyle name="常规 7 2 21 2 3 2" xfId="21855"/>
    <cellStyle name="常规 7 2 16 2 4" xfId="21856"/>
    <cellStyle name="常规 7 2 21 2 4" xfId="21857"/>
    <cellStyle name="常规 7 2 16 3" xfId="21858"/>
    <cellStyle name="常规 7 2 21 3" xfId="21859"/>
    <cellStyle name="常规 7 2 16 3 2" xfId="21860"/>
    <cellStyle name="常规 7 2 21 3 2" xfId="21861"/>
    <cellStyle name="常规 7 2 6 3 2" xfId="21862"/>
    <cellStyle name="常规 7 2 16 4" xfId="21863"/>
    <cellStyle name="常规 7 2 21 4" xfId="21864"/>
    <cellStyle name="输出 2 2 2 5 2 2" xfId="21865"/>
    <cellStyle name="常规 7 2 16 4 2" xfId="21866"/>
    <cellStyle name="常规 7 2 21 4 2" xfId="21867"/>
    <cellStyle name="常规 7 2 16 4 2 2" xfId="21868"/>
    <cellStyle name="常规 7 2 21 4 2 2" xfId="21869"/>
    <cellStyle name="常规 7 2 16 4 3" xfId="21870"/>
    <cellStyle name="常规 7 2 21 4 3" xfId="21871"/>
    <cellStyle name="常规 7 2 17" xfId="21872"/>
    <cellStyle name="常规 7 2 22" xfId="21873"/>
    <cellStyle name="常规 7 2 4 2 12 4 3" xfId="21874"/>
    <cellStyle name="链接单元格 2 2 4 2 2 2" xfId="21875"/>
    <cellStyle name="常规 7 2 17 2" xfId="21876"/>
    <cellStyle name="常规 7 2 22 2" xfId="21877"/>
    <cellStyle name="强调文字颜色 6 3 2 2 2 3" xfId="21878"/>
    <cellStyle name="常规 7 2 17 2 2" xfId="21879"/>
    <cellStyle name="常规 7 2 22 2 2" xfId="21880"/>
    <cellStyle name="强调文字颜色 6 3 2 2 2 3 2" xfId="21881"/>
    <cellStyle name="常规 7 2 17 2 2 2" xfId="21882"/>
    <cellStyle name="常规 7 2 22 2 2 2" xfId="21883"/>
    <cellStyle name="常规 7 2 17 2 3" xfId="21884"/>
    <cellStyle name="常规 7 2 22 2 3" xfId="21885"/>
    <cellStyle name="常规 7 2 17 2 3 2" xfId="21886"/>
    <cellStyle name="常规 7 2 22 2 3 2" xfId="21887"/>
    <cellStyle name="常规 7 2 17 2 4" xfId="21888"/>
    <cellStyle name="常规 7 2 22 2 4" xfId="21889"/>
    <cellStyle name="常规 7 2 17 3" xfId="21890"/>
    <cellStyle name="常规 7 2 22 3" xfId="21891"/>
    <cellStyle name="强调文字颜色 6 3 2 2 2 4" xfId="21892"/>
    <cellStyle name="常规 7 2 17 3 2" xfId="21893"/>
    <cellStyle name="常规 7 2 22 3 2" xfId="21894"/>
    <cellStyle name="强调文字颜色 6 3 2 2 2 4 2" xfId="21895"/>
    <cellStyle name="常规 7 2 6 4 2" xfId="21896"/>
    <cellStyle name="强调文字颜色 6 3 2 2 2 5" xfId="21897"/>
    <cellStyle name="常规 7 2 17 4" xfId="21898"/>
    <cellStyle name="常规 7 2 22 4" xfId="21899"/>
    <cellStyle name="输出 2 2 2 5 3 2" xfId="21900"/>
    <cellStyle name="注释 3 22 2 2" xfId="21901"/>
    <cellStyle name="注释 3 17 2 2" xfId="21902"/>
    <cellStyle name="常规 7 2 6 4 2 2" xfId="21903"/>
    <cellStyle name="常规 7 2 17 4 2" xfId="21904"/>
    <cellStyle name="常规 7 2 22 4 2" xfId="21905"/>
    <cellStyle name="注释 3 22 2 2 2" xfId="21906"/>
    <cellStyle name="注释 3 17 2 2 2" xfId="21907"/>
    <cellStyle name="常规 7 2 17 4 2 2" xfId="21908"/>
    <cellStyle name="常规 7 2 22 4 2 2" xfId="21909"/>
    <cellStyle name="常规 7 2 17 4 3" xfId="21910"/>
    <cellStyle name="常规 7 2 22 4 3" xfId="21911"/>
    <cellStyle name="常规 7 2 18" xfId="21912"/>
    <cellStyle name="常规 7 2 23" xfId="21913"/>
    <cellStyle name="常规 7 2 18 2" xfId="21914"/>
    <cellStyle name="常规 7 2 23 2" xfId="21915"/>
    <cellStyle name="强调文字颜色 6 3 2 2 3 3" xfId="21916"/>
    <cellStyle name="常规 7 2 18 2 2" xfId="21917"/>
    <cellStyle name="常规 7 2 23 2 2" xfId="21918"/>
    <cellStyle name="强调文字颜色 6 3 2 2 3 3 2" xfId="21919"/>
    <cellStyle name="常规 7 2 18 2 2 2" xfId="21920"/>
    <cellStyle name="常规 7 2 23 2 2 2" xfId="21921"/>
    <cellStyle name="常规 7 2 18 2 3" xfId="21922"/>
    <cellStyle name="常规 7 2 23 2 3" xfId="21923"/>
    <cellStyle name="常规 7 2 18 2 3 2" xfId="21924"/>
    <cellStyle name="常规 7 2 23 2 3 2" xfId="21925"/>
    <cellStyle name="常规 7 2 18 3" xfId="21926"/>
    <cellStyle name="常规 7 2 23 3" xfId="21927"/>
    <cellStyle name="强调文字颜色 6 3 2 2 3 4" xfId="21928"/>
    <cellStyle name="常规 7 2 18 3 2" xfId="21929"/>
    <cellStyle name="常规 7 2 23 3 2" xfId="21930"/>
    <cellStyle name="强调文字颜色 6 3 2 2 3 4 2" xfId="21931"/>
    <cellStyle name="千位分隔[0] 3 5 2 2" xfId="21932"/>
    <cellStyle name="强调文字颜色 6 3 2 2 3 5" xfId="21933"/>
    <cellStyle name="常规 7 2 18 4" xfId="21934"/>
    <cellStyle name="常规 7 2 23 4" xfId="21935"/>
    <cellStyle name="注释 3 22 3 2" xfId="21936"/>
    <cellStyle name="注释 3 17 3 2" xfId="21937"/>
    <cellStyle name="常规 7 2 18 4 2" xfId="21938"/>
    <cellStyle name="常规 7 2 23 4 2" xfId="21939"/>
    <cellStyle name="常规 7 2 18 4 2 2" xfId="21940"/>
    <cellStyle name="常规 7 2 23 4 2 2" xfId="21941"/>
    <cellStyle name="常规 7 2 18 4 3" xfId="21942"/>
    <cellStyle name="常规 7 2 23 4 3" xfId="21943"/>
    <cellStyle name="常规 7 2 19" xfId="21944"/>
    <cellStyle name="常规 7 2 24" xfId="21945"/>
    <cellStyle name="常规 7 2 19 2" xfId="21946"/>
    <cellStyle name="常规 7 2 24 2" xfId="21947"/>
    <cellStyle name="强调文字颜色 6 3 2 2 4 3" xfId="21948"/>
    <cellStyle name="常规 7 2 19 2 2" xfId="21949"/>
    <cellStyle name="常规 7 2 24 2 2" xfId="21950"/>
    <cellStyle name="强调文字颜色 6 3 2 2 4 3 2" xfId="21951"/>
    <cellStyle name="常规 7 2 19 2 2 2" xfId="21952"/>
    <cellStyle name="常规 7 2 24 2 2 2" xfId="21953"/>
    <cellStyle name="常规 7 2 19 2 3" xfId="21954"/>
    <cellStyle name="常规 7 2 24 2 3" xfId="21955"/>
    <cellStyle name="常规 7 2 19 2 3 2" xfId="21956"/>
    <cellStyle name="常规 7 2 24 2 3 2" xfId="21957"/>
    <cellStyle name="常规 7 2 19 2 4" xfId="21958"/>
    <cellStyle name="常规 7 2 24 2 4" xfId="21959"/>
    <cellStyle name="常规 7 2 19 3" xfId="21960"/>
    <cellStyle name="常规 7 2 24 3" xfId="21961"/>
    <cellStyle name="强调文字颜色 6 3 2 2 4 4" xfId="21962"/>
    <cellStyle name="常规 7 2 19 3 2" xfId="21963"/>
    <cellStyle name="常规 7 2 24 3 2" xfId="21964"/>
    <cellStyle name="强调文字颜色 6 3 2 2 4 4 2" xfId="21965"/>
    <cellStyle name="强调文字颜色 6 3 2 2 4 5" xfId="21966"/>
    <cellStyle name="常规 7 2 19 4" xfId="21967"/>
    <cellStyle name="常规 7 2 24 4" xfId="21968"/>
    <cellStyle name="注释 3 22 4 2" xfId="21969"/>
    <cellStyle name="注释 3 17 4 2" xfId="21970"/>
    <cellStyle name="常规 7 2 19 4 2" xfId="21971"/>
    <cellStyle name="常规 7 2 24 4 2" xfId="21972"/>
    <cellStyle name="常规 7 2 19 4 2 2" xfId="21973"/>
    <cellStyle name="常规 7 2 24 4 2 2" xfId="21974"/>
    <cellStyle name="常规 7 2 19 4 3" xfId="21975"/>
    <cellStyle name="常规 7 2 24 4 3" xfId="21976"/>
    <cellStyle name="常规 7 2 19 5" xfId="21977"/>
    <cellStyle name="常规 7 2 24 5" xfId="21978"/>
    <cellStyle name="常规 7 2 2" xfId="21979"/>
    <cellStyle name="强调文字颜色 5 3 6 4" xfId="21980"/>
    <cellStyle name="常规 7 2 2 10" xfId="21981"/>
    <cellStyle name="常规 7 2 2 10 2" xfId="21982"/>
    <cellStyle name="常规 7 2 2 10 2 2" xfId="21983"/>
    <cellStyle name="常规 7 2 2 10 2 2 2" xfId="21984"/>
    <cellStyle name="常规 7 2 2 10 2 3" xfId="21985"/>
    <cellStyle name="常规 7 2 2 10 2 3 2" xfId="21986"/>
    <cellStyle name="常规 7 2 2 10 2 4" xfId="21987"/>
    <cellStyle name="常规 7 2 2 10 3" xfId="21988"/>
    <cellStyle name="注释 2 16 2 2" xfId="21989"/>
    <cellStyle name="注释 2 21 2 2" xfId="21990"/>
    <cellStyle name="常规 7 2 2 10 3 2" xfId="21991"/>
    <cellStyle name="注释 2 16 2 2 2" xfId="21992"/>
    <cellStyle name="注释 2 21 2 2 2" xfId="21993"/>
    <cellStyle name="常规 7 2 2 10 4" xfId="21994"/>
    <cellStyle name="注释 2 16 2 3" xfId="21995"/>
    <cellStyle name="注释 2 21 2 3" xfId="21996"/>
    <cellStyle name="常规 7 2 2 10 4 2" xfId="21997"/>
    <cellStyle name="注释 2 16 2 3 2" xfId="21998"/>
    <cellStyle name="注释 2 21 2 3 2" xfId="21999"/>
    <cellStyle name="常规 7 2 2 10 5" xfId="22000"/>
    <cellStyle name="注释 2 16 2 4" xfId="22001"/>
    <cellStyle name="注释 2 21 2 4" xfId="22002"/>
    <cellStyle name="常规 7 2 2 11 2" xfId="22003"/>
    <cellStyle name="好 4 3 2 5" xfId="22004"/>
    <cellStyle name="常规 7 2 2 11 2 2" xfId="22005"/>
    <cellStyle name="常规 7 2 2 11 2 2 2" xfId="22006"/>
    <cellStyle name="常规 7 2 2 11 2 3" xfId="22007"/>
    <cellStyle name="常规 7 2 2 11 2 4" xfId="22008"/>
    <cellStyle name="强调文字颜色 2 3 6 2 3 2" xfId="22009"/>
    <cellStyle name="常规 7 2 2 11 3" xfId="22010"/>
    <cellStyle name="注释 2 16 3 2" xfId="22011"/>
    <cellStyle name="注释 2 21 3 2" xfId="22012"/>
    <cellStyle name="常规 7 2 2 11 3 2" xfId="22013"/>
    <cellStyle name="常规 7 2 2 11 4" xfId="22014"/>
    <cellStyle name="常规 7 2 2 11 4 2" xfId="22015"/>
    <cellStyle name="常规 7 2 2 11 5" xfId="22016"/>
    <cellStyle name="常规 7 2 2 12" xfId="22017"/>
    <cellStyle name="常规 7 2 2 12 2" xfId="22018"/>
    <cellStyle name="好 4 3 3 5" xfId="22019"/>
    <cellStyle name="常规 7 2 2 12 2 2" xfId="22020"/>
    <cellStyle name="常规 7 2 2 12 2 2 2" xfId="22021"/>
    <cellStyle name="注释 2 76 3" xfId="22022"/>
    <cellStyle name="常规 7 2 2 12 2 3" xfId="22023"/>
    <cellStyle name="常规 7 2 2 12 2 4" xfId="22024"/>
    <cellStyle name="常规 7 2 2 12 3" xfId="22025"/>
    <cellStyle name="注释 2 16 4 2" xfId="22026"/>
    <cellStyle name="注释 2 21 4 2" xfId="22027"/>
    <cellStyle name="常规 7 2 2 12 3 2" xfId="22028"/>
    <cellStyle name="常规 7 2 2 12 4" xfId="22029"/>
    <cellStyle name="常规 7 2 2 12 4 2" xfId="22030"/>
    <cellStyle name="常规 7 2 2 12 5" xfId="22031"/>
    <cellStyle name="常规 7 2 2 13" xfId="22032"/>
    <cellStyle name="常规 7 2 2 13 2" xfId="22033"/>
    <cellStyle name="好 4 3 4 5" xfId="22034"/>
    <cellStyle name="常规 7 2 2 13 2 2" xfId="22035"/>
    <cellStyle name="常规 7 2 2 13 2 2 2" xfId="22036"/>
    <cellStyle name="常规 7 2 2 13 2 3" xfId="22037"/>
    <cellStyle name="常规 7 2 2 13 2 4" xfId="22038"/>
    <cellStyle name="常规 7 2 2 13 3" xfId="22039"/>
    <cellStyle name="常规 7 2 2 13 3 2" xfId="22040"/>
    <cellStyle name="常规 7 2 2 13 4" xfId="22041"/>
    <cellStyle name="常规 7 2 2 13 4 2" xfId="22042"/>
    <cellStyle name="常规 7 2 2 13 5" xfId="22043"/>
    <cellStyle name="常规 7 2 2 14" xfId="22044"/>
    <cellStyle name="常规 7 2 2 14 2" xfId="22045"/>
    <cellStyle name="常规 7 2 2 14 2 2 2" xfId="22046"/>
    <cellStyle name="常规 7 2 2 14 3" xfId="22047"/>
    <cellStyle name="常规 7 2 2 14 4" xfId="22048"/>
    <cellStyle name="输出 3 2 2" xfId="22049"/>
    <cellStyle name="常规 7 2 2 14 4 2" xfId="22050"/>
    <cellStyle name="输出 3 2 2 2" xfId="22051"/>
    <cellStyle name="常规 7 2 2 14 5" xfId="22052"/>
    <cellStyle name="输出 3 2 3" xfId="22053"/>
    <cellStyle name="常规 7 2 2 15" xfId="22054"/>
    <cellStyle name="常规 7 2 2 20" xfId="22055"/>
    <cellStyle name="常规 7 2 2 15 2" xfId="22056"/>
    <cellStyle name="常规 7 2 2 20 2" xfId="22057"/>
    <cellStyle name="常规 7 2 2 15 2 2" xfId="22058"/>
    <cellStyle name="常规 7 2 2 20 2 2" xfId="22059"/>
    <cellStyle name="常规 7 2 2 15 2 2 2" xfId="22060"/>
    <cellStyle name="常规 7 2 2 20 2 2 2" xfId="22061"/>
    <cellStyle name="常规 7 2 2 15 2 3" xfId="22062"/>
    <cellStyle name="常规 7 2 2 20 2 3" xfId="22063"/>
    <cellStyle name="常规 7 2 2 15 4" xfId="22064"/>
    <cellStyle name="常规 7 2 2 20 4" xfId="22065"/>
    <cellStyle name="输出 3 3 2" xfId="22066"/>
    <cellStyle name="常规 7 2 2 15 4 2" xfId="22067"/>
    <cellStyle name="常规 7 2 2 20 4 2" xfId="22068"/>
    <cellStyle name="输出 3 3 2 2" xfId="22069"/>
    <cellStyle name="常规 7 2 2 15 5" xfId="22070"/>
    <cellStyle name="常规 7 2 2 20 5" xfId="22071"/>
    <cellStyle name="输出 3 3 3" xfId="22072"/>
    <cellStyle name="常规 7 2 2 16" xfId="22073"/>
    <cellStyle name="常规 7 2 2 21" xfId="22074"/>
    <cellStyle name="常规 7 2 2 16 2" xfId="22075"/>
    <cellStyle name="常规 7 2 2 21 2" xfId="22076"/>
    <cellStyle name="常规 7 2 2 16 2 2" xfId="22077"/>
    <cellStyle name="常规 7 2 2 21 2 2" xfId="22078"/>
    <cellStyle name="常规 7 2 2 16 2 3" xfId="22079"/>
    <cellStyle name="常规 7 2 2 21 2 3" xfId="22080"/>
    <cellStyle name="常规 7 2 2 16 3 2" xfId="22081"/>
    <cellStyle name="常规 7 2 2 21 3 2" xfId="22082"/>
    <cellStyle name="常规 7 2 2 17" xfId="22083"/>
    <cellStyle name="常规 7 2 2 22" xfId="22084"/>
    <cellStyle name="常规 7 2 2 17 2" xfId="22085"/>
    <cellStyle name="常规 7 2 2 22 2" xfId="22086"/>
    <cellStyle name="常规 7 2 2 17 2 2" xfId="22087"/>
    <cellStyle name="常规 7 2 2 22 2 2" xfId="22088"/>
    <cellStyle name="常规 7 2 2 17 2 2 2" xfId="22089"/>
    <cellStyle name="常规 7 2 2 22 2 2 2" xfId="22090"/>
    <cellStyle name="常规 7 2 2 17 2 3" xfId="22091"/>
    <cellStyle name="常规 7 2 2 22 2 3" xfId="22092"/>
    <cellStyle name="常规 7 2 2 17 2 4" xfId="22093"/>
    <cellStyle name="常规 7 2 2 22 2 4" xfId="22094"/>
    <cellStyle name="常规 7 2 2 17 3" xfId="22095"/>
    <cellStyle name="常规 7 2 2 22 3" xfId="22096"/>
    <cellStyle name="常规 7 2 2 17 3 2" xfId="22097"/>
    <cellStyle name="常规 7 2 2 22 3 2" xfId="22098"/>
    <cellStyle name="强调文字颜色 3 3 2 2 2 3" xfId="22099"/>
    <cellStyle name="强调文字颜色 3 3 2 2 3 3" xfId="22100"/>
    <cellStyle name="常规 7 2 2 17 4 2" xfId="22101"/>
    <cellStyle name="常规 7 2 2 22 4 2" xfId="22102"/>
    <cellStyle name="输出 3 5 2 2" xfId="22103"/>
    <cellStyle name="常规 7 2 2 17 5" xfId="22104"/>
    <cellStyle name="常规 7 2 2 22 5" xfId="22105"/>
    <cellStyle name="输出 3 5 3" xfId="22106"/>
    <cellStyle name="常规 7 2 2 18" xfId="22107"/>
    <cellStyle name="常规 7 2 2 23" xfId="22108"/>
    <cellStyle name="强调文字颜色 3 3 2 5 4 2" xfId="22109"/>
    <cellStyle name="常规 7 2 2 18 2" xfId="22110"/>
    <cellStyle name="常规 7 2 2 23 2" xfId="22111"/>
    <cellStyle name="常规 7 2 2 18 2 2" xfId="22112"/>
    <cellStyle name="常规 7 2 2 23 2 2" xfId="22113"/>
    <cellStyle name="常规 7 20 2 45 4" xfId="22114"/>
    <cellStyle name="常规 7 2 2 18 2 2 2" xfId="22115"/>
    <cellStyle name="常规 7 2 2 23 2 2 2" xfId="22116"/>
    <cellStyle name="常规 7 2 2 18 2 3" xfId="22117"/>
    <cellStyle name="常规 7 2 2 2 2 26 2 2 2" xfId="22118"/>
    <cellStyle name="常规 7 2 2 2 2 31 2 2 2" xfId="22119"/>
    <cellStyle name="常规 7 2 2 23 2 3" xfId="22120"/>
    <cellStyle name="常规 7 2 2 18 2 3 2" xfId="22121"/>
    <cellStyle name="常规 7 2 2 23 2 3 2" xfId="22122"/>
    <cellStyle name="常规 7 2 2 18 2 4" xfId="22123"/>
    <cellStyle name="常规 7 2 2 23 2 4" xfId="22124"/>
    <cellStyle name="常规 7 2 2 18 3" xfId="22125"/>
    <cellStyle name="常规 7 2 2 23 3" xfId="22126"/>
    <cellStyle name="常规 7 2 2 18 3 2" xfId="22127"/>
    <cellStyle name="常规 7 2 2 23 3 2" xfId="22128"/>
    <cellStyle name="强调文字颜色 3 3 2 3 2 3" xfId="22129"/>
    <cellStyle name="常规 7 2 2 18 4" xfId="22130"/>
    <cellStyle name="常规 7 2 2 23 4" xfId="22131"/>
    <cellStyle name="输出 3 6 2" xfId="22132"/>
    <cellStyle name="常规 7 2 2 18 4 2" xfId="22133"/>
    <cellStyle name="常规 7 2 2 23 4 2" xfId="22134"/>
    <cellStyle name="输出 3 6 2 2" xfId="22135"/>
    <cellStyle name="常规 7 2 2 18 5" xfId="22136"/>
    <cellStyle name="常规 7 2 2 23 5" xfId="22137"/>
    <cellStyle name="输出 3 6 3" xfId="22138"/>
    <cellStyle name="常规 7 2 2 19" xfId="22139"/>
    <cellStyle name="常规 7 2 2 24" xfId="22140"/>
    <cellStyle name="常规 7 2 2 19 2" xfId="22141"/>
    <cellStyle name="常规 7 2 2 24 2" xfId="22142"/>
    <cellStyle name="注释 2 9 2 4" xfId="22143"/>
    <cellStyle name="常规 7 2 2 19 2 2" xfId="22144"/>
    <cellStyle name="常规 7 2 2 24 2 2" xfId="22145"/>
    <cellStyle name="常规 7 2 2 19 2 2 2" xfId="22146"/>
    <cellStyle name="常规 7 2 2 24 2 2 2" xfId="22147"/>
    <cellStyle name="常规 7 2 2 19 2 3" xfId="22148"/>
    <cellStyle name="常规 7 2 2 24 2 3" xfId="22149"/>
    <cellStyle name="常规 7 2 2 19 2 3 2" xfId="22150"/>
    <cellStyle name="常规 7 2 2 24 2 3 2" xfId="22151"/>
    <cellStyle name="常规 7 2 2 19 2 4" xfId="22152"/>
    <cellStyle name="常规 7 2 2 24 2 4" xfId="22153"/>
    <cellStyle name="常规 7 2 2 19 3" xfId="22154"/>
    <cellStyle name="常规 7 2 2 24 3" xfId="22155"/>
    <cellStyle name="常规 7 2 2 19 3 2" xfId="22156"/>
    <cellStyle name="常规 7 2 2 24 3 2" xfId="22157"/>
    <cellStyle name="强调文字颜色 3 3 2 4 2 3" xfId="22158"/>
    <cellStyle name="常规 7 2 2 19 4" xfId="22159"/>
    <cellStyle name="常规 7 2 2 24 4" xfId="22160"/>
    <cellStyle name="输出 3 7 2" xfId="22161"/>
    <cellStyle name="常规 7 2 2 19 4 2" xfId="22162"/>
    <cellStyle name="常规 7 2 2 24 4 2" xfId="22163"/>
    <cellStyle name="输出 3 7 2 2" xfId="22164"/>
    <cellStyle name="常规 7 2 2 19 5" xfId="22165"/>
    <cellStyle name="常规 7 2 2 24 5" xfId="22166"/>
    <cellStyle name="输出 3 7 3" xfId="22167"/>
    <cellStyle name="常规 7 2 2 2" xfId="22168"/>
    <cellStyle name="强调文字颜色 5 3 6 4 2" xfId="22169"/>
    <cellStyle name="常规 7 2 2 2 10" xfId="22170"/>
    <cellStyle name="常规 7 2 2 2 10 2" xfId="22171"/>
    <cellStyle name="常规 7 2 2 2 10 2 2" xfId="22172"/>
    <cellStyle name="常规 7 2 2 2 10 2 2 2" xfId="22173"/>
    <cellStyle name="常规 7 2 2 2 10 2 3" xfId="22174"/>
    <cellStyle name="常规 7 2 2 2 10 2 3 2" xfId="22175"/>
    <cellStyle name="常规 7 2 2 2 10 2 4" xfId="22176"/>
    <cellStyle name="常规 8 2 2 9 2 3 2" xfId="22177"/>
    <cellStyle name="常规 7 2 2 2 10 4" xfId="22178"/>
    <cellStyle name="常规 7 2 2 2 10 4 2" xfId="22179"/>
    <cellStyle name="常规 7 2 2 2 10 4 2 2" xfId="22180"/>
    <cellStyle name="常规 7 2 2 2 10 4 3" xfId="22181"/>
    <cellStyle name="常规 7 2 2 2 10 5" xfId="22182"/>
    <cellStyle name="常规 7 2 2 2 11" xfId="22183"/>
    <cellStyle name="解释性文本 3 6 2 3 2" xfId="22184"/>
    <cellStyle name="适中 2 3 3 2 2" xfId="22185"/>
    <cellStyle name="常规 7 2 2 2 11 2" xfId="22186"/>
    <cellStyle name="适中 2 3 3 2 2 2" xfId="22187"/>
    <cellStyle name="常规 7 2 2 2 11 2 2" xfId="22188"/>
    <cellStyle name="常规 7 2 2 2 11 2 2 2" xfId="22189"/>
    <cellStyle name="常规 7 2 2 2 11 3" xfId="22190"/>
    <cellStyle name="常规 7 2 2 2 11 4" xfId="22191"/>
    <cellStyle name="常规 7 2 2 2 11 4 2" xfId="22192"/>
    <cellStyle name="常规 7 2 2 2 11 4 2 2" xfId="22193"/>
    <cellStyle name="常规 7 2 2 2 11 5" xfId="22194"/>
    <cellStyle name="常规 7 2 2 2 12" xfId="22195"/>
    <cellStyle name="适中 2 3 3 2 3" xfId="22196"/>
    <cellStyle name="常规 7 2 2 2 12 4 2 2" xfId="22197"/>
    <cellStyle name="常规 7 2 2 2 13" xfId="22198"/>
    <cellStyle name="适中 2 3 3 2 4" xfId="22199"/>
    <cellStyle name="常规 7 2 2 2 13 2" xfId="22200"/>
    <cellStyle name="常规 7 2 2 2 13 2 2" xfId="22201"/>
    <cellStyle name="常规 7 2 2 2 13 2 2 2" xfId="22202"/>
    <cellStyle name="常规 7 2 2 2 13 2 4" xfId="22203"/>
    <cellStyle name="常规 7 2 2 2 13 3" xfId="22204"/>
    <cellStyle name="常规 7 2 2 2 13 4" xfId="22205"/>
    <cellStyle name="常规 7 2 2 2 13 4 2 2" xfId="22206"/>
    <cellStyle name="常规 7 2 2 2 13 4 3" xfId="22207"/>
    <cellStyle name="常规 7 2 2 2 13 5" xfId="22208"/>
    <cellStyle name="常规 7 2 2 2 14" xfId="22209"/>
    <cellStyle name="常规 7 2 2 2 14 2" xfId="22210"/>
    <cellStyle name="常规 7 2 2 2 14 3" xfId="22211"/>
    <cellStyle name="常规 7 2 2 57 2 2 2" xfId="22212"/>
    <cellStyle name="常规 7 2 2 2 14 4 2 2" xfId="22213"/>
    <cellStyle name="常规 7 2 2 2 14 4 3" xfId="22214"/>
    <cellStyle name="常规 7 2 2 2 14 5" xfId="22215"/>
    <cellStyle name="常规 7 2 2 2 15" xfId="22216"/>
    <cellStyle name="常规 7 2 2 2 20" xfId="22217"/>
    <cellStyle name="常规 7 2 2 2 15 2" xfId="22218"/>
    <cellStyle name="常规 7 2 2 2 20 2" xfId="22219"/>
    <cellStyle name="常规 7 2 2 2 15 4" xfId="22220"/>
    <cellStyle name="常规 7 2 2 2 20 4" xfId="22221"/>
    <cellStyle name="常规 7 2 2 2 15 4 2 2" xfId="22222"/>
    <cellStyle name="常规 7 2 2 2 20 4 2 2" xfId="22223"/>
    <cellStyle name="常规 7 2 2 2 15 4 3" xfId="22224"/>
    <cellStyle name="常规 7 2 2 2 20 4 3" xfId="22225"/>
    <cellStyle name="常规 8 2 2 35 2" xfId="22226"/>
    <cellStyle name="常规 8 2 2 40 2" xfId="22227"/>
    <cellStyle name="常规 7 2 2 2 15 5" xfId="22228"/>
    <cellStyle name="常规 7 2 2 2 20 5" xfId="22229"/>
    <cellStyle name="常规 7 2 2 2 16" xfId="22230"/>
    <cellStyle name="常规 7 2 2 2 21" xfId="22231"/>
    <cellStyle name="常规 7 2 2 2 16 2" xfId="22232"/>
    <cellStyle name="常规 7 2 2 2 21 2" xfId="22233"/>
    <cellStyle name="常规 7 2 2 2 16 3" xfId="22234"/>
    <cellStyle name="常规 7 2 2 2 21 3" xfId="22235"/>
    <cellStyle name="常规 7 2 2 2 16 4" xfId="22236"/>
    <cellStyle name="常规 7 2 2 2 21 4" xfId="22237"/>
    <cellStyle name="常规 7 2 2 2 16 4 2" xfId="22238"/>
    <cellStyle name="常规 7 2 2 2 21 4 2" xfId="22239"/>
    <cellStyle name="常规 7 2 2 2 16 4 2 2" xfId="22240"/>
    <cellStyle name="常规 7 2 2 2 21 4 2 2" xfId="22241"/>
    <cellStyle name="常规 7 2 2 2 16 4 3" xfId="22242"/>
    <cellStyle name="常规 7 2 2 2 21 4 3" xfId="22243"/>
    <cellStyle name="常规 7 2 2 2 16 5" xfId="22244"/>
    <cellStyle name="常规 7 2 2 2 21 5" xfId="22245"/>
    <cellStyle name="常规 7 2 2 2 17" xfId="22246"/>
    <cellStyle name="常规 7 2 2 2 22" xfId="22247"/>
    <cellStyle name="常规 7 2 2 2 17 2 3 2" xfId="22248"/>
    <cellStyle name="常规 7 2 2 2 22 2 3 2" xfId="22249"/>
    <cellStyle name="强调文字颜色 5 2 2 5 3 2" xfId="22250"/>
    <cellStyle name="注释 2 48" xfId="22251"/>
    <cellStyle name="注释 2 53" xfId="22252"/>
    <cellStyle name="常规 7 2 2 2 17 4 2 2" xfId="22253"/>
    <cellStyle name="常规 7 2 2 2 22 4 2 2" xfId="22254"/>
    <cellStyle name="常规 7 2 2 2 17 4 3" xfId="22255"/>
    <cellStyle name="常规 7 2 2 2 22 4 3" xfId="22256"/>
    <cellStyle name="常规 7 2 2 2 18" xfId="22257"/>
    <cellStyle name="常规 7 2 2 2 23" xfId="22258"/>
    <cellStyle name="常规 7 2 2 2 18 2" xfId="22259"/>
    <cellStyle name="常规 7 2 2 2 23 2" xfId="22260"/>
    <cellStyle name="强调文字颜色 5 2 3 5" xfId="22261"/>
    <cellStyle name="常规 7 2 2 2 18 2 2" xfId="22262"/>
    <cellStyle name="常规 7 2 2 2 23 2 2" xfId="22263"/>
    <cellStyle name="强调文字颜色 5 2 3 5 2" xfId="22264"/>
    <cellStyle name="常规 7 2 2 2 18 2 2 2" xfId="22265"/>
    <cellStyle name="常规 7 2 2 2 23 2 2 2" xfId="22266"/>
    <cellStyle name="强调文字颜色 5 2 3 5 2 2" xfId="22267"/>
    <cellStyle name="常规 7 2 2 2 18 2 3" xfId="22268"/>
    <cellStyle name="常规 7 2 2 2 23 2 3" xfId="22269"/>
    <cellStyle name="强调文字颜色 5 2 3 5 3" xfId="22270"/>
    <cellStyle name="常规 7 2 2 2 18 2 3 2" xfId="22271"/>
    <cellStyle name="常规 7 2 2 2 23 2 3 2" xfId="22272"/>
    <cellStyle name="强调文字颜色 5 2 3 5 3 2" xfId="22273"/>
    <cellStyle name="常规 7 2 2 2 18 2 4" xfId="22274"/>
    <cellStyle name="常规 7 2 2 2 23 2 4" xfId="22275"/>
    <cellStyle name="强调文字颜色 5 2 3 5 4" xfId="22276"/>
    <cellStyle name="常规 7 2 2 2 18 3" xfId="22277"/>
    <cellStyle name="常规 7 2 2 2 23 3" xfId="22278"/>
    <cellStyle name="强调文字颜色 5 2 3 6" xfId="22279"/>
    <cellStyle name="常规 7 2 2 2 18 4" xfId="22280"/>
    <cellStyle name="常规 7 2 2 2 23 4" xfId="22281"/>
    <cellStyle name="强调文字颜色 5 2 3 7" xfId="22282"/>
    <cellStyle name="常规 7 2 2 2 18 4 2" xfId="22283"/>
    <cellStyle name="常规 7 2 2 2 23 4 2" xfId="22284"/>
    <cellStyle name="强调文字颜色 5 2 3 7 2" xfId="22285"/>
    <cellStyle name="常规 7 2 2 2 18 4 3" xfId="22286"/>
    <cellStyle name="常规 7 2 2 2 23 4 3" xfId="22287"/>
    <cellStyle name="常规 7 2 2 2 18 5" xfId="22288"/>
    <cellStyle name="常规 7 2 2 2 23 5" xfId="22289"/>
    <cellStyle name="强调文字颜色 5 2 3 8" xfId="22290"/>
    <cellStyle name="常规 7 2 2 2 19" xfId="22291"/>
    <cellStyle name="常规 7 2 2 2 24" xfId="22292"/>
    <cellStyle name="常规 7 2 2 2 19 2" xfId="22293"/>
    <cellStyle name="常规 7 2 2 2 24 2" xfId="22294"/>
    <cellStyle name="强调文字颜色 5 2 4 5" xfId="22295"/>
    <cellStyle name="常规 7 2 2 2 19 2 2" xfId="22296"/>
    <cellStyle name="常规 7 2 2 2 24 2 2" xfId="22297"/>
    <cellStyle name="常规 7 2 2 2 19 2 2 2" xfId="22298"/>
    <cellStyle name="常规 7 2 2 2 24 2 2 2" xfId="22299"/>
    <cellStyle name="常规 7 2 2 2 19 2 3" xfId="22300"/>
    <cellStyle name="常规 7 2 2 2 24 2 3" xfId="22301"/>
    <cellStyle name="常规 7 2 2 2 19 2 3 2" xfId="22302"/>
    <cellStyle name="常规 7 2 2 2 24 2 3 2" xfId="22303"/>
    <cellStyle name="常规 7 2 2 2 19 2 4" xfId="22304"/>
    <cellStyle name="常规 7 2 2 2 24 2 4" xfId="22305"/>
    <cellStyle name="常规 7 2 2 2 19 3" xfId="22306"/>
    <cellStyle name="常规 7 2 2 2 24 3" xfId="22307"/>
    <cellStyle name="常规 7 2 2 2 19 4" xfId="22308"/>
    <cellStyle name="常规 7 2 2 2 24 4" xfId="22309"/>
    <cellStyle name="常规 7 2 2 2 19 4 2" xfId="22310"/>
    <cellStyle name="常规 7 2 2 2 24 4 2" xfId="22311"/>
    <cellStyle name="常规 7 2 2 2 19 4 2 2" xfId="22312"/>
    <cellStyle name="常规 7 2 2 2 24 4 2 2" xfId="22313"/>
    <cellStyle name="常规 7 2 2 2 19 4 3" xfId="22314"/>
    <cellStyle name="常规 7 2 2 2 24 4 3" xfId="22315"/>
    <cellStyle name="常规 7 2 2 2 19 5" xfId="22316"/>
    <cellStyle name="常规 7 2 2 2 24 5" xfId="22317"/>
    <cellStyle name="常规 7 2 2 2 2" xfId="22318"/>
    <cellStyle name="常规 7 2 2 2 2 10 2 2 2" xfId="22319"/>
    <cellStyle name="千位分隔 3 2 2 2 3" xfId="22320"/>
    <cellStyle name="强调文字颜色 3 2 5 3" xfId="22321"/>
    <cellStyle name="强调文字颜色 5 2 2 5 2 3 2" xfId="22322"/>
    <cellStyle name="强调文字颜色 5 2 2 5 2 4" xfId="22323"/>
    <cellStyle name="常规 7 2 2 2 2 10 2 3" xfId="22324"/>
    <cellStyle name="注释 2 10" xfId="22325"/>
    <cellStyle name="常规 7 2 2 2 2 10 2 3 2" xfId="22326"/>
    <cellStyle name="强调文字颜色 3 2 6 3" xfId="22327"/>
    <cellStyle name="注释 2 10 2" xfId="22328"/>
    <cellStyle name="常规 7 2 2 2 2 10 3 2" xfId="22329"/>
    <cellStyle name="注释 2 49" xfId="22330"/>
    <cellStyle name="注释 2 54" xfId="22331"/>
    <cellStyle name="常规 7 2 2 2 2 10 4 2" xfId="22332"/>
    <cellStyle name="常规 7 2 2 2 2 10 5" xfId="22333"/>
    <cellStyle name="常规 7 2 2 2 2 11 2 2 2" xfId="22334"/>
    <cellStyle name="强调文字颜色 4 2 5 3" xfId="22335"/>
    <cellStyle name="常规 7 2 2 2 2 11 2 3" xfId="22336"/>
    <cellStyle name="常规 7 2 2 2 2 11 2 3 2" xfId="22337"/>
    <cellStyle name="千位分隔 11" xfId="22338"/>
    <cellStyle name="强调文字颜色 4 2 6 3" xfId="22339"/>
    <cellStyle name="常规 7 2 2 2 2 11 3 2" xfId="22340"/>
    <cellStyle name="常规 7 2 2 2 2 11 4" xfId="22341"/>
    <cellStyle name="常规 7 2 2 2 2 11 4 2" xfId="22342"/>
    <cellStyle name="常规 7 2 2 2 2 11 5" xfId="22343"/>
    <cellStyle name="常规 7 2 2 2 2 12 2 2 2" xfId="22344"/>
    <cellStyle name="强调文字颜色 5 2 5 3" xfId="22345"/>
    <cellStyle name="常规 7 2 2 2 2 12 2 3" xfId="22346"/>
    <cellStyle name="常规 7 2 2 2 2 12 2 3 2" xfId="22347"/>
    <cellStyle name="强调文字颜色 5 2 6 3" xfId="22348"/>
    <cellStyle name="常规 7 2 2 2 2 12 3 2" xfId="22349"/>
    <cellStyle name="好 2 3 2 2 3 2" xfId="22350"/>
    <cellStyle name="常规 7 2 2 2 2 12 4" xfId="22351"/>
    <cellStyle name="好 2 3 2 2 4" xfId="22352"/>
    <cellStyle name="常规 7 2 2 2 2 12 4 2" xfId="22353"/>
    <cellStyle name="常规 7 2 2 2 2 12 5" xfId="22354"/>
    <cellStyle name="常规 7 2 2 2 2 13 2 2" xfId="22355"/>
    <cellStyle name="常规 7 2 2 2 2 13 2 2 2" xfId="22356"/>
    <cellStyle name="强调文字颜色 6 2 5 3" xfId="22357"/>
    <cellStyle name="常规 7 2 2 2 2 13 2 3" xfId="22358"/>
    <cellStyle name="常规 7 2 2 2 2 13 2 3 2" xfId="22359"/>
    <cellStyle name="强调文字颜色 6 2 6 3" xfId="22360"/>
    <cellStyle name="常规 7 2 2 2 2 13 3" xfId="22361"/>
    <cellStyle name="常规 7 2 2 2 2 13 3 2" xfId="22362"/>
    <cellStyle name="常规 7 2 2 2 2 13 4" xfId="22363"/>
    <cellStyle name="常规 7 2 2 2 2 13 4 2" xfId="22364"/>
    <cellStyle name="常规 7 2 2 2 2 13 5" xfId="22365"/>
    <cellStyle name="常规 7 2 2 2 2 14" xfId="22366"/>
    <cellStyle name="好 2 3 2 4" xfId="22367"/>
    <cellStyle name="常规 7 2 2 2 2 14 2" xfId="22368"/>
    <cellStyle name="好 2 3 2 4 2" xfId="22369"/>
    <cellStyle name="常规 7 2 2 2 2 14 2 2" xfId="22370"/>
    <cellStyle name="常规 7 2 2 2 2 14 2 2 2" xfId="22371"/>
    <cellStyle name="常规 7 2 2 2 2 14 2 3" xfId="22372"/>
    <cellStyle name="常规 7 2 2 2 2 14 2 3 2" xfId="22373"/>
    <cellStyle name="常规 7 2 2 2 2 14 3" xfId="22374"/>
    <cellStyle name="常规 7 2 2 2 2 14 4" xfId="22375"/>
    <cellStyle name="常规 8 2 2 19 2 2 2" xfId="22376"/>
    <cellStyle name="常规 8 2 2 24 2 2 2" xfId="22377"/>
    <cellStyle name="常规 7 2 2 2 2 14 5" xfId="22378"/>
    <cellStyle name="强调文字颜色 4 3 2 3 2 2" xfId="22379"/>
    <cellStyle name="常规 7 2 2 2 2 15" xfId="22380"/>
    <cellStyle name="常规 7 2 2 2 2 20" xfId="22381"/>
    <cellStyle name="好 2 3 2 5" xfId="22382"/>
    <cellStyle name="常规 7 2 2 2 2 15 2" xfId="22383"/>
    <cellStyle name="常规 7 2 2 2 2 20 2" xfId="22384"/>
    <cellStyle name="常规 7 2 2 2 2 15 2 2" xfId="22385"/>
    <cellStyle name="常规 7 2 2 2 2 20 2 2" xfId="22386"/>
    <cellStyle name="常规 7 2 2 2 2 15 2 2 2" xfId="22387"/>
    <cellStyle name="常规 7 2 2 2 2 20 2 2 2" xfId="22388"/>
    <cellStyle name="常规 7 2 2 2 2 15 2 3" xfId="22389"/>
    <cellStyle name="常规 7 2 2 2 2 20 2 3" xfId="22390"/>
    <cellStyle name="常规 7 2 2 2 2 15 2 3 2" xfId="22391"/>
    <cellStyle name="常规 7 2 2 2 2 20 2 3 2" xfId="22392"/>
    <cellStyle name="常规 7 2 2 2 2 15 3" xfId="22393"/>
    <cellStyle name="常规 7 2 2 2 2 20 3" xfId="22394"/>
    <cellStyle name="常规 7 2 2 2 2 15 4" xfId="22395"/>
    <cellStyle name="常规 7 2 2 2 2 20 4" xfId="22396"/>
    <cellStyle name="常规 8 2 2 19 2 3 2" xfId="22397"/>
    <cellStyle name="常规 8 2 2 24 2 3 2" xfId="22398"/>
    <cellStyle name="常规 7 2 2 2 2 15 5" xfId="22399"/>
    <cellStyle name="常规 7 2 2 2 2 20 5" xfId="22400"/>
    <cellStyle name="强调文字颜色 4 3 2 3 3 2" xfId="22401"/>
    <cellStyle name="常规 7 2 2 2 2 16" xfId="22402"/>
    <cellStyle name="常规 7 2 2 2 2 21" xfId="22403"/>
    <cellStyle name="常规 7 2 2 2 2 16 2" xfId="22404"/>
    <cellStyle name="常规 7 2 2 2 2 21 2" xfId="22405"/>
    <cellStyle name="警告文本 2 2 4 2 3" xfId="22406"/>
    <cellStyle name="注释 3 4 7" xfId="22407"/>
    <cellStyle name="常规 7 2 2 2 2 16 2 2 2" xfId="22408"/>
    <cellStyle name="常规 7 2 2 2 2 21 2 2 2" xfId="22409"/>
    <cellStyle name="常规 7 2 4 10 2 4" xfId="22410"/>
    <cellStyle name="常规 7 2 2 2 2 16 2 3" xfId="22411"/>
    <cellStyle name="常规 7 2 2 2 2 21 2 3" xfId="22412"/>
    <cellStyle name="常规 7 2 2 2 2 16 2 3 2" xfId="22413"/>
    <cellStyle name="常规 7 2 2 2 2 21 2 3 2" xfId="22414"/>
    <cellStyle name="常规 7 2 2 2 2 16 2 4" xfId="22415"/>
    <cellStyle name="常规 7 2 2 2 2 21 2 4" xfId="22416"/>
    <cellStyle name="常规 7 2 2 2 28 2 2 2" xfId="22417"/>
    <cellStyle name="常规 7 2 2 2 33 2 2 2" xfId="22418"/>
    <cellStyle name="常规 7 2 2 2 2 16 3" xfId="22419"/>
    <cellStyle name="常规 7 2 2 2 2 21 3" xfId="22420"/>
    <cellStyle name="警告文本 2 2 4 2 4" xfId="22421"/>
    <cellStyle name="常规 7 2 2 2 2 16 4" xfId="22422"/>
    <cellStyle name="常规 7 2 2 2 2 21 4" xfId="22423"/>
    <cellStyle name="常规 7 2 2 2 2 16 4 2" xfId="22424"/>
    <cellStyle name="常规 7 2 2 2 2 21 4 2" xfId="22425"/>
    <cellStyle name="常规 7 2 2 2 2 16 5" xfId="22426"/>
    <cellStyle name="常规 7 2 2 2 2 21 5" xfId="22427"/>
    <cellStyle name="强调文字颜色 4 3 2 3 4 2" xfId="22428"/>
    <cellStyle name="常规 7 2 2 2 2 17" xfId="22429"/>
    <cellStyle name="常规 7 2 2 2 2 22" xfId="22430"/>
    <cellStyle name="常规 7 2 2 2 2 17 2" xfId="22431"/>
    <cellStyle name="常规 7 2 2 2 2 22 2" xfId="22432"/>
    <cellStyle name="常规 7 2 2 2 2 17 2 2" xfId="22433"/>
    <cellStyle name="常规 7 2 2 2 2 22 2 2" xfId="22434"/>
    <cellStyle name="常规 7 2 2 2 2 17 2 3" xfId="22435"/>
    <cellStyle name="常规 7 2 2 2 2 22 2 3" xfId="22436"/>
    <cellStyle name="常规 7 2 2 2 2 17 2 3 2" xfId="22437"/>
    <cellStyle name="常规 7 2 2 2 2 22 2 3 2" xfId="22438"/>
    <cellStyle name="常规 7 2 2 2 2 17 2 4" xfId="22439"/>
    <cellStyle name="常规 7 2 2 2 2 22 2 4" xfId="22440"/>
    <cellStyle name="常规 7 2 2 2 2 17 3" xfId="22441"/>
    <cellStyle name="常规 7 2 2 2 2 22 3" xfId="22442"/>
    <cellStyle name="常规 7 2 2 2 28 2 3 2" xfId="22443"/>
    <cellStyle name="常规 7 2 2 2 33 2 3 2" xfId="22444"/>
    <cellStyle name="常规 7 2 2 2 2 17 3 2" xfId="22445"/>
    <cellStyle name="常规 7 2 2 2 2 22 3 2" xfId="22446"/>
    <cellStyle name="强调文字颜色 5 2 2 2 8" xfId="22447"/>
    <cellStyle name="常规 7 2 2 2 2 17 4" xfId="22448"/>
    <cellStyle name="常规 7 2 2 2 2 22 4" xfId="22449"/>
    <cellStyle name="常规 7 2 2 2 2 17 4 2" xfId="22450"/>
    <cellStyle name="常规 7 2 2 2 2 22 4 2" xfId="22451"/>
    <cellStyle name="常规 7 2 2 2 2 17 5" xfId="22452"/>
    <cellStyle name="常规 7 2 2 2 2 22 5" xfId="22453"/>
    <cellStyle name="常规 7 2 2 2 2 18" xfId="22454"/>
    <cellStyle name="常规 7 2 2 2 2 23" xfId="22455"/>
    <cellStyle name="常规 7 2 2 2 2 18 2" xfId="22456"/>
    <cellStyle name="常规 7 2 2 2 2 23 2" xfId="22457"/>
    <cellStyle name="常规 7 2 2 2 2 18 2 3" xfId="22458"/>
    <cellStyle name="常规 7 2 2 2 2 23 2 3" xfId="22459"/>
    <cellStyle name="常规 7 2 2 2 2 18 2 3 2" xfId="22460"/>
    <cellStyle name="常规 7 2 2 2 2 23 2 3 2" xfId="22461"/>
    <cellStyle name="常规 7 2 2 2 2 18 2 4" xfId="22462"/>
    <cellStyle name="常规 7 2 2 2 2 23 2 4" xfId="22463"/>
    <cellStyle name="常规 7 2 2 2 2 18 3" xfId="22464"/>
    <cellStyle name="常规 7 2 2 2 2 23 3" xfId="22465"/>
    <cellStyle name="常规 7 2 2 2 2 18 4" xfId="22466"/>
    <cellStyle name="常规 7 2 2 2 2 23 4" xfId="22467"/>
    <cellStyle name="常规 7 2 2 2 2 18 4 2" xfId="22468"/>
    <cellStyle name="常规 7 2 2 2 2 23 4 2" xfId="22469"/>
    <cellStyle name="常规 7 2 2 2 2 18 5" xfId="22470"/>
    <cellStyle name="常规 7 2 2 2 2 23 5" xfId="22471"/>
    <cellStyle name="常规 7 2 2 2 2 19" xfId="22472"/>
    <cellStyle name="常规 7 2 2 2 2 24" xfId="22473"/>
    <cellStyle name="汇总 3 5 2 3 2" xfId="22474"/>
    <cellStyle name="常规 7 2 2 2 2 19 2" xfId="22475"/>
    <cellStyle name="常规 7 2 2 2 2 24 2" xfId="22476"/>
    <cellStyle name="常规 7 2 2 2 2 19 2 3" xfId="22477"/>
    <cellStyle name="常规 7 2 2 2 2 24 2 3" xfId="22478"/>
    <cellStyle name="常规 7 2 2 2 2 19 2 3 2" xfId="22479"/>
    <cellStyle name="常规 7 2 2 2 2 24 2 3 2" xfId="22480"/>
    <cellStyle name="常规 7 2 2 2 2 19 2 4" xfId="22481"/>
    <cellStyle name="常规 7 2 2 2 2 24 2 4" xfId="22482"/>
    <cellStyle name="常规 7 2 2 2 2 19 3" xfId="22483"/>
    <cellStyle name="常规 7 2 2 2 2 24 3" xfId="22484"/>
    <cellStyle name="常规 7 2 2 2 2 19 3 2" xfId="22485"/>
    <cellStyle name="常规 7 2 2 2 2 24 3 2" xfId="22486"/>
    <cellStyle name="常规 7 2 2 2 2 19 4" xfId="22487"/>
    <cellStyle name="常规 7 2 2 2 2 24 4" xfId="22488"/>
    <cellStyle name="常规 7 2 2 2 2 19 4 2" xfId="22489"/>
    <cellStyle name="常规 7 2 2 2 2 24 4 2" xfId="22490"/>
    <cellStyle name="常规 7 2 2 2 2 19 5" xfId="22491"/>
    <cellStyle name="常规 7 2 2 2 2 24 5" xfId="22492"/>
    <cellStyle name="常规 7 2 2 2 2 2 2" xfId="22493"/>
    <cellStyle name="常规 7 2 2 2 2 2 2 2" xfId="22494"/>
    <cellStyle name="常规 7 2 2 2 2 2 2 2 2" xfId="22495"/>
    <cellStyle name="常规 7 2 4 2 17" xfId="22496"/>
    <cellStyle name="常规 7 2 4 2 22" xfId="22497"/>
    <cellStyle name="常规 7 2 2 2 2 2 2 3 2" xfId="22498"/>
    <cellStyle name="常规 7 2 2 2 2 2 2 4" xfId="22499"/>
    <cellStyle name="常规 7 2 2 2 2 2 3" xfId="22500"/>
    <cellStyle name="常规 7 2 2 2 2 2 3 2" xfId="22501"/>
    <cellStyle name="常规 7 2 2 2 2 2 4" xfId="22502"/>
    <cellStyle name="常规 7 2 2 2 2 2 4 2" xfId="22503"/>
    <cellStyle name="常规 7 2 2 2 2 2 5" xfId="22504"/>
    <cellStyle name="常规 7 2 2 2 2 25" xfId="22505"/>
    <cellStyle name="常规 7 2 2 2 2 30" xfId="22506"/>
    <cellStyle name="常规 7 2 2 2 2 25 2" xfId="22507"/>
    <cellStyle name="常规 7 2 2 2 2 30 2" xfId="22508"/>
    <cellStyle name="常规 7 2 2 2 2 25 2 2" xfId="22509"/>
    <cellStyle name="常规 7 2 2 2 2 30 2 2" xfId="22510"/>
    <cellStyle name="常规 7 2 2 2 2 25 2 2 2" xfId="22511"/>
    <cellStyle name="常规 7 2 2 2 2 30 2 2 2" xfId="22512"/>
    <cellStyle name="常规 7 2 2 2 2 25 3" xfId="22513"/>
    <cellStyle name="常规 7 2 2 2 2 30 3" xfId="22514"/>
    <cellStyle name="常规 7 2 2 2 2 25 3 2" xfId="22515"/>
    <cellStyle name="常规 7 2 2 2 2 30 3 2" xfId="22516"/>
    <cellStyle name="常规 7 2 2 2 2 25 4" xfId="22517"/>
    <cellStyle name="常规 7 2 2 2 2 30 4" xfId="22518"/>
    <cellStyle name="常规 7 2 2 2 2 25 4 2" xfId="22519"/>
    <cellStyle name="常规 7 2 2 2 2 30 4 2" xfId="22520"/>
    <cellStyle name="常规 7 2 2 2 2 25 5" xfId="22521"/>
    <cellStyle name="常规 7 2 2 2 2 30 5" xfId="22522"/>
    <cellStyle name="常规 7 2 2 2 2 26" xfId="22523"/>
    <cellStyle name="常规 7 2 2 2 2 31" xfId="22524"/>
    <cellStyle name="常规 7 2 2 2 2 26 2" xfId="22525"/>
    <cellStyle name="常规 7 2 2 2 2 31 2" xfId="22526"/>
    <cellStyle name="常规 7 2 2 2 2 26 2 2" xfId="22527"/>
    <cellStyle name="常规 7 2 2 2 2 31 2 2" xfId="22528"/>
    <cellStyle name="常规 7 2 2 2 2 26 2 3" xfId="22529"/>
    <cellStyle name="常规 7 2 2 2 2 31 2 3" xfId="22530"/>
    <cellStyle name="常规 7 2 2 2 2 26 2 3 2" xfId="22531"/>
    <cellStyle name="常规 7 2 2 2 2 31 2 3 2" xfId="22532"/>
    <cellStyle name="强调文字颜色 3 3 2 3 2 4" xfId="22533"/>
    <cellStyle name="常规 7 2 2 2 2 26 2 4" xfId="22534"/>
    <cellStyle name="常规 7 2 2 2 2 31 2 4" xfId="22535"/>
    <cellStyle name="常规 7 2 2 2 2 26 3" xfId="22536"/>
    <cellStyle name="常规 7 2 2 2 2 31 3" xfId="22537"/>
    <cellStyle name="常规 7 2 2 2 2 26 3 2" xfId="22538"/>
    <cellStyle name="常规 7 2 2 2 2 31 3 2" xfId="22539"/>
    <cellStyle name="常规 7 2 2 2 2 26 4" xfId="22540"/>
    <cellStyle name="常规 7 2 2 2 2 31 4" xfId="22541"/>
    <cellStyle name="常规 7 2 2 2 2 26 4 2" xfId="22542"/>
    <cellStyle name="常规 7 2 2 2 2 31 4 2" xfId="22543"/>
    <cellStyle name="常规 7 2 2 2 2 26 5" xfId="22544"/>
    <cellStyle name="常规 7 2 2 2 2 31 5" xfId="22545"/>
    <cellStyle name="常规 7 2 2 2 2 27" xfId="22546"/>
    <cellStyle name="常规 7 2 2 2 2 32" xfId="22547"/>
    <cellStyle name="常规 7 2 2 2 2 27 2" xfId="22548"/>
    <cellStyle name="常规 7 2 2 2 2 32 2" xfId="22549"/>
    <cellStyle name="常规 7 2 2 2 2 27 2 2" xfId="22550"/>
    <cellStyle name="常规 7 2 2 2 2 32 2 2" xfId="22551"/>
    <cellStyle name="常规 7 2 2 2 2 27 2 2 2" xfId="22552"/>
    <cellStyle name="常规 7 2 2 2 2 32 2 2 2" xfId="22553"/>
    <cellStyle name="常规 7 2 2 2 2 27 2 3" xfId="22554"/>
    <cellStyle name="常规 7 2 2 2 2 32 2 3" xfId="22555"/>
    <cellStyle name="常规 7 2 2 2 2 27 2 3 2" xfId="22556"/>
    <cellStyle name="常规 7 2 2 2 2 32 2 3 2" xfId="22557"/>
    <cellStyle name="强调文字颜色 3 3 3 3 2 4" xfId="22558"/>
    <cellStyle name="常规 7 2 2 2 2 27 2 4" xfId="22559"/>
    <cellStyle name="常规 7 2 2 2 2 32 2 4" xfId="22560"/>
    <cellStyle name="常规 7 2 2 2 2 27 3" xfId="22561"/>
    <cellStyle name="常规 7 2 2 2 2 32 3" xfId="22562"/>
    <cellStyle name="常规 7 2 2 2 2 27 3 2" xfId="22563"/>
    <cellStyle name="常规 7 2 2 2 2 32 3 2" xfId="22564"/>
    <cellStyle name="常规 7 2 2 2 2 27 4" xfId="22565"/>
    <cellStyle name="常规 7 2 2 2 2 32 4" xfId="22566"/>
    <cellStyle name="常规 7 2 2 2 2 27 4 2" xfId="22567"/>
    <cellStyle name="常规 7 2 2 2 2 32 4 2" xfId="22568"/>
    <cellStyle name="常规 7 2 2 2 2 27 5" xfId="22569"/>
    <cellStyle name="常规 7 2 2 2 2 32 5" xfId="22570"/>
    <cellStyle name="常规 7 2 2 2 2 28" xfId="22571"/>
    <cellStyle name="常规 7 2 2 2 2 33" xfId="22572"/>
    <cellStyle name="强调文字颜色 4 2 2 2 3 2 3 2" xfId="22573"/>
    <cellStyle name="常规 7 2 2 2 2 28 2" xfId="22574"/>
    <cellStyle name="常规 7 2 2 2 2 33 2" xfId="22575"/>
    <cellStyle name="常规 7 2 2 2 2 28 2 2" xfId="22576"/>
    <cellStyle name="常规 7 2 2 2 2 33 2 2" xfId="22577"/>
    <cellStyle name="常规 7 2 2 2 2 28 2 2 2" xfId="22578"/>
    <cellStyle name="常规 7 2 2 2 2 33 2 2 2" xfId="22579"/>
    <cellStyle name="常规 7 2 2 2 2 28 2 3" xfId="22580"/>
    <cellStyle name="常规 7 2 2 2 2 33 2 3" xfId="22581"/>
    <cellStyle name="常规 7 2 2 2 2 28 2 3 2" xfId="22582"/>
    <cellStyle name="常规 7 2 2 2 2 33 2 3 2" xfId="22583"/>
    <cellStyle name="常规 7 2 2 2 2 28 2 4" xfId="22584"/>
    <cellStyle name="常规 7 2 2 2 2 33 2 4" xfId="22585"/>
    <cellStyle name="常规 7 2 2 2 2 28 3" xfId="22586"/>
    <cellStyle name="常规 7 2 2 2 2 33 3" xfId="22587"/>
    <cellStyle name="常规 7 2 2 2 2 28 3 2" xfId="22588"/>
    <cellStyle name="常规 7 2 2 2 2 33 3 2" xfId="22589"/>
    <cellStyle name="常规 7 2 2 2 2 28 4 2" xfId="22590"/>
    <cellStyle name="常规 7 2 2 2 2 33 4 2" xfId="22591"/>
    <cellStyle name="常规 7 2 2 2 2 28 5" xfId="22592"/>
    <cellStyle name="常规 7 2 2 2 2 33 5" xfId="22593"/>
    <cellStyle name="常规 7 2 5 2 2" xfId="22594"/>
    <cellStyle name="常规 7 2 2 2 2 29" xfId="22595"/>
    <cellStyle name="常规 7 2 2 2 2 34" xfId="22596"/>
    <cellStyle name="常规 7 2 2 2 2 29 2" xfId="22597"/>
    <cellStyle name="常规 7 2 2 2 2 34 2" xfId="22598"/>
    <cellStyle name="常规 7 2 2 2 2 29 2 2" xfId="22599"/>
    <cellStyle name="常规 7 2 2 2 2 34 2 2" xfId="22600"/>
    <cellStyle name="常规 7 2 2 2 2 29 2 2 2" xfId="22601"/>
    <cellStyle name="常规 7 2 2 2 2 34 2 2 2" xfId="22602"/>
    <cellStyle name="常规 79" xfId="22603"/>
    <cellStyle name="常规 84" xfId="22604"/>
    <cellStyle name="常规 7 2 2 2 2 29 2 3" xfId="22605"/>
    <cellStyle name="常规 7 2 2 2 2 34 2 3" xfId="22606"/>
    <cellStyle name="常规 7 2 2 2 2 29 2 3 2" xfId="22607"/>
    <cellStyle name="常规 7 2 2 2 2 34 2 3 2" xfId="22608"/>
    <cellStyle name="常规 7 2 2 2 2 29 2 4" xfId="22609"/>
    <cellStyle name="常规 7 2 2 2 2 34 2 4" xfId="22610"/>
    <cellStyle name="常规 7 2 2 2 2 29 3" xfId="22611"/>
    <cellStyle name="常规 7 2 2 2 2 34 3" xfId="22612"/>
    <cellStyle name="常规 7 2 2 2 2 29 3 2" xfId="22613"/>
    <cellStyle name="常规 7 2 2 2 2 34 3 2" xfId="22614"/>
    <cellStyle name="常规 7 2 2 2 2 29 4" xfId="22615"/>
    <cellStyle name="常规 7 2 2 2 2 34 4" xfId="22616"/>
    <cellStyle name="常规 7 2 2 2 2 29 4 2" xfId="22617"/>
    <cellStyle name="常规 7 2 2 2 2 34 4 2" xfId="22618"/>
    <cellStyle name="常规 7 2 2 2 2 29 5" xfId="22619"/>
    <cellStyle name="常规 7 2 2 2 2 34 5" xfId="22620"/>
    <cellStyle name="常规 7 2 5 3 2" xfId="22621"/>
    <cellStyle name="输出 2 2 2 4 2 2" xfId="22622"/>
    <cellStyle name="常规 7 2 2 2 2 3" xfId="22623"/>
    <cellStyle name="常规 7 2 2 2 2 3 2" xfId="22624"/>
    <cellStyle name="常规 7 2 2 2 2 3 2 2" xfId="22625"/>
    <cellStyle name="常规 7 2 2 2 2 3 2 2 2" xfId="22626"/>
    <cellStyle name="常规 7 2 2 2 2 3 2 3" xfId="22627"/>
    <cellStyle name="常规 7 2 2 2 2 3 2 3 2" xfId="22628"/>
    <cellStyle name="常规 7 2 2 2 2 3 2 4" xfId="22629"/>
    <cellStyle name="常规 7 2 2 2 2 3 3" xfId="22630"/>
    <cellStyle name="常规 7 2 2 2 2 3 3 2" xfId="22631"/>
    <cellStyle name="常规 7 2 2 2 2 35" xfId="22632"/>
    <cellStyle name="常规 7 2 2 2 2 40" xfId="22633"/>
    <cellStyle name="常规 7 2 2 2 2 35 2" xfId="22634"/>
    <cellStyle name="常规 7 2 2 2 2 40 2" xfId="22635"/>
    <cellStyle name="常规 7 2 2 2 2 35 2 2" xfId="22636"/>
    <cellStyle name="常规 7 2 2 2 2 40 2 2" xfId="22637"/>
    <cellStyle name="常规 7 2 2 2 2 35 2 2 2" xfId="22638"/>
    <cellStyle name="常规 7 2 2 2 2 40 2 2 2" xfId="22639"/>
    <cellStyle name="常规 7 2 2 2 2 35 2 3" xfId="22640"/>
    <cellStyle name="常规 7 2 2 2 2 40 2 3" xfId="22641"/>
    <cellStyle name="警告文本 3 2 2 2" xfId="22642"/>
    <cellStyle name="常规 7 2 2 2 2 35 2 3 2" xfId="22643"/>
    <cellStyle name="常规 7 2 2 2 2 40 2 3 2" xfId="22644"/>
    <cellStyle name="警告文本 3 2 2 2 2" xfId="22645"/>
    <cellStyle name="常规 7 2 2 2 2 35 2 4" xfId="22646"/>
    <cellStyle name="常规 7 2 2 2 2 40 2 4" xfId="22647"/>
    <cellStyle name="警告文本 3 2 2 3" xfId="22648"/>
    <cellStyle name="常规 7 2 2 2 2 35 3" xfId="22649"/>
    <cellStyle name="常规 7 2 2 2 2 40 3" xfId="22650"/>
    <cellStyle name="常规 7 2 2 2 2 35 3 2" xfId="22651"/>
    <cellStyle name="常规 7 2 2 2 2 40 3 2" xfId="22652"/>
    <cellStyle name="常规 7 2 2 2 2 35 4 2" xfId="22653"/>
    <cellStyle name="常规 7 2 2 2 2 40 4 2" xfId="22654"/>
    <cellStyle name="常规 7 2 2 2 2 35 5" xfId="22655"/>
    <cellStyle name="常规 7 2 2 2 2 40 5" xfId="22656"/>
    <cellStyle name="常规 7 2 5 4 2" xfId="22657"/>
    <cellStyle name="输出 2 2 2 4 3 2" xfId="22658"/>
    <cellStyle name="注释 3 21 2 2" xfId="22659"/>
    <cellStyle name="注释 3 16 2 2" xfId="22660"/>
    <cellStyle name="常规 7 2 2 2 2 36" xfId="22661"/>
    <cellStyle name="常规 7 2 2 2 2 41" xfId="22662"/>
    <cellStyle name="常规 7 2 2 2 2 36 2" xfId="22663"/>
    <cellStyle name="常规 7 2 2 2 2 41 2" xfId="22664"/>
    <cellStyle name="常规 7 2 2 2 2 36 2 2" xfId="22665"/>
    <cellStyle name="常规 7 2 2 2 2 41 2 2" xfId="22666"/>
    <cellStyle name="常规 7 2 2 2 2 36 2 3" xfId="22667"/>
    <cellStyle name="常规 7 2 2 2 2 41 2 3" xfId="22668"/>
    <cellStyle name="警告文本 3 3 2 2" xfId="22669"/>
    <cellStyle name="常规 7 2 2 2 2 36 2 4" xfId="22670"/>
    <cellStyle name="常规 7 2 2 2 2 41 2 4" xfId="22671"/>
    <cellStyle name="警告文本 3 3 2 3" xfId="22672"/>
    <cellStyle name="常规 7 2 2 2 2 36 3" xfId="22673"/>
    <cellStyle name="常规 7 2 2 2 2 41 3" xfId="22674"/>
    <cellStyle name="常规 7 2 2 2 2 36 3 2" xfId="22675"/>
    <cellStyle name="常规 7 2 2 2 2 41 3 2" xfId="22676"/>
    <cellStyle name="常规 7 2 2 2 2 36 4" xfId="22677"/>
    <cellStyle name="常规 7 2 2 2 2 41 4" xfId="22678"/>
    <cellStyle name="常规 7 2 2 2 2 36 4 2" xfId="22679"/>
    <cellStyle name="常规 7 2 2 2 2 41 4 2" xfId="22680"/>
    <cellStyle name="常规 7 2 2 2 2 36 5" xfId="22681"/>
    <cellStyle name="常规 7 2 2 2 2 41 5" xfId="22682"/>
    <cellStyle name="常规 7 2 5 5 2" xfId="22683"/>
    <cellStyle name="千位分隔[0] 3 4 2 2" xfId="22684"/>
    <cellStyle name="输出 2 2 2 4 4 2" xfId="22685"/>
    <cellStyle name="注释 3 21 3 2" xfId="22686"/>
    <cellStyle name="注释 3 16 3 2" xfId="22687"/>
    <cellStyle name="常规 7 2 2 2 2 37 2" xfId="22688"/>
    <cellStyle name="常规 7 2 2 2 2 42 2" xfId="22689"/>
    <cellStyle name="常规 7 2 2 2 2 37 2 2" xfId="22690"/>
    <cellStyle name="常规 7 2 2 2 2 42 2 2" xfId="22691"/>
    <cellStyle name="常规 7 2 2 2 2 37 2 2 2" xfId="22692"/>
    <cellStyle name="常规 7 2 2 2 2 42 2 2 2" xfId="22693"/>
    <cellStyle name="常规 7 2 2 2 2 37 2 3" xfId="22694"/>
    <cellStyle name="常规 7 2 2 2 2 42 2 3" xfId="22695"/>
    <cellStyle name="警告文本 3 4 2 2" xfId="22696"/>
    <cellStyle name="常规 7 2 2 2 2 37 2 3 2" xfId="22697"/>
    <cellStyle name="常规 7 2 2 2 2 42 2 3 2" xfId="22698"/>
    <cellStyle name="警告文本 3 4 2 2 2" xfId="22699"/>
    <cellStyle name="常规 7 2 2 2 2 37 3" xfId="22700"/>
    <cellStyle name="常规 7 2 2 2 2 42 3" xfId="22701"/>
    <cellStyle name="常规 7 2 2 2 2 37 3 2" xfId="22702"/>
    <cellStyle name="常规 7 2 2 2 2 42 3 2" xfId="22703"/>
    <cellStyle name="常规 7 2 2 2 2 37 4" xfId="22704"/>
    <cellStyle name="常规 7 2 2 2 2 42 4" xfId="22705"/>
    <cellStyle name="常规 7 2 2 2 2 37 4 2" xfId="22706"/>
    <cellStyle name="常规 7 2 2 2 2 42 4 2" xfId="22707"/>
    <cellStyle name="常规 7 2 2 2 2 37 5" xfId="22708"/>
    <cellStyle name="常规 7 2 2 2 2 42 5" xfId="22709"/>
    <cellStyle name="常规 7 2 5 6 2" xfId="22710"/>
    <cellStyle name="注释 3 21 4 2" xfId="22711"/>
    <cellStyle name="注释 3 16 4 2" xfId="22712"/>
    <cellStyle name="常规 7 2 2 2 2 38 2" xfId="22713"/>
    <cellStyle name="常规 7 2 2 2 2 43 2" xfId="22714"/>
    <cellStyle name="常规 7 2 2 2 2 38 2 2" xfId="22715"/>
    <cellStyle name="常规 7 2 2 2 2 43 2 2" xfId="22716"/>
    <cellStyle name="适中 3 8" xfId="22717"/>
    <cellStyle name="输入 3 2 2 2 2 3" xfId="22718"/>
    <cellStyle name="常规 7 2 2 2 2 38 2 2 2" xfId="22719"/>
    <cellStyle name="常规 7 2 2 2 2 43 2 2 2" xfId="22720"/>
    <cellStyle name="适中 3 8 2" xfId="22721"/>
    <cellStyle name="输入 3 2 2 2 2 3 2" xfId="22722"/>
    <cellStyle name="常规 7 2 2 2 2 38 2 3" xfId="22723"/>
    <cellStyle name="常规 7 2 2 2 2 43 2 3" xfId="22724"/>
    <cellStyle name="警告文本 3 5 2 2" xfId="22725"/>
    <cellStyle name="适中 3 9" xfId="22726"/>
    <cellStyle name="输入 3 2 2 2 2 4" xfId="22727"/>
    <cellStyle name="常规 7 2 2 2 2 38 2 3 2" xfId="22728"/>
    <cellStyle name="常规 7 2 2 2 2 43 2 3 2" xfId="22729"/>
    <cellStyle name="汇总 2 5" xfId="22730"/>
    <cellStyle name="警告文本 3 5 2 2 2" xfId="22731"/>
    <cellStyle name="适中 3 9 2" xfId="22732"/>
    <cellStyle name="常规 7 2 2 2 2 38 3" xfId="22733"/>
    <cellStyle name="常规 7 2 2 2 2 43 3" xfId="22734"/>
    <cellStyle name="计算 2 2 5 2 2" xfId="22735"/>
    <cellStyle name="常规 7 2 2 2 2 38 3 2" xfId="22736"/>
    <cellStyle name="常规 7 2 2 2 2 43 3 2" xfId="22737"/>
    <cellStyle name="计算 2 2 5 2 2 2" xfId="22738"/>
    <cellStyle name="常规 7 2 2 2 2 39" xfId="22739"/>
    <cellStyle name="常规 7 2 2 2 2 44" xfId="22740"/>
    <cellStyle name="常规 7 2 2 2 2 39 2" xfId="22741"/>
    <cellStyle name="常规 7 2 2 2 2 44 2" xfId="22742"/>
    <cellStyle name="常规 7 2 2 2 2 39 2 2 2" xfId="22743"/>
    <cellStyle name="常规 7 2 2 2 2 44 2 2 2" xfId="22744"/>
    <cellStyle name="检查单元格 2 5 2 3" xfId="22745"/>
    <cellStyle name="输入 3 2 2 3 2 3 2" xfId="22746"/>
    <cellStyle name="常规 7 2 2 2 2 39 2 3" xfId="22747"/>
    <cellStyle name="常规 7 2 2 2 2 44 2 3" xfId="22748"/>
    <cellStyle name="警告文本 3 6 2 2" xfId="22749"/>
    <cellStyle name="输入 3 2 2 3 2 4" xfId="22750"/>
    <cellStyle name="常规 7 2 2 2 2 39 2 3 2" xfId="22751"/>
    <cellStyle name="常规 7 2 2 2 2 44 2 3 2" xfId="22752"/>
    <cellStyle name="常规 9 2 2 2 3" xfId="22753"/>
    <cellStyle name="警告文本 3 6 2 2 2" xfId="22754"/>
    <cellStyle name="常规 7 2 2 2 2 39 2 4" xfId="22755"/>
    <cellStyle name="常规 7 2 2 2 2 44 2 4" xfId="22756"/>
    <cellStyle name="警告文本 3 6 2 3" xfId="22757"/>
    <cellStyle name="常规 7 2 2 2 2 39 3" xfId="22758"/>
    <cellStyle name="常规 7 2 2 2 2 44 3" xfId="22759"/>
    <cellStyle name="计算 2 2 5 3 2" xfId="22760"/>
    <cellStyle name="常规 7 2 2 2 2 39 4" xfId="22761"/>
    <cellStyle name="常规 7 2 2 2 2 44 4" xfId="22762"/>
    <cellStyle name="常规 7 2 2 2 2 39 5" xfId="22763"/>
    <cellStyle name="常规 7 2 2 2 2 44 5" xfId="22764"/>
    <cellStyle name="常规 7 2 4 47 2 2" xfId="22765"/>
    <cellStyle name="常规 7 2 2 2 2 4" xfId="22766"/>
    <cellStyle name="常规 7 2 2 2 2 4 2" xfId="22767"/>
    <cellStyle name="常规 8 2 2 35 2 3" xfId="22768"/>
    <cellStyle name="常规 8 2 2 40 2 3" xfId="22769"/>
    <cellStyle name="常规 7 2 2 2 2 4 2 2" xfId="22770"/>
    <cellStyle name="常规 8 2 2 35 2 3 2" xfId="22771"/>
    <cellStyle name="常规 8 2 2 40 2 3 2" xfId="22772"/>
    <cellStyle name="常规 7 2 2 2 2 4 2 2 2" xfId="22773"/>
    <cellStyle name="常规 7 2 2 2 2 4 2 3" xfId="22774"/>
    <cellStyle name="常规 7 2 2 2 2 4 2 3 2" xfId="22775"/>
    <cellStyle name="常规 7 2 2 2 2 4 2 4" xfId="22776"/>
    <cellStyle name="常规 7 2 2 2 2 4 3" xfId="22777"/>
    <cellStyle name="常规 8 2 2 35 2 4" xfId="22778"/>
    <cellStyle name="常规 8 2 2 40 2 4" xfId="22779"/>
    <cellStyle name="常规 7 2 2 2 2 4 3 2" xfId="22780"/>
    <cellStyle name="常规 7 2 2 2 2 45" xfId="22781"/>
    <cellStyle name="常规 7 2 2 2 2 50" xfId="22782"/>
    <cellStyle name="常规 7 2 2 2 2 45 2" xfId="22783"/>
    <cellStyle name="常规 7 2 2 2 2 45 2 2" xfId="22784"/>
    <cellStyle name="输入 3 2 2 4 2 3" xfId="22785"/>
    <cellStyle name="常规 7 2 2 2 2 45 3" xfId="22786"/>
    <cellStyle name="计算 2 2 5 4 2" xfId="22787"/>
    <cellStyle name="常规 7 2 2 2 2 45 3 2" xfId="22788"/>
    <cellStyle name="常规 7 2 2 2 2 45 4" xfId="22789"/>
    <cellStyle name="常规 7 2 2 2 2 46" xfId="22790"/>
    <cellStyle name="常规 7 2 2 2 2 46 2" xfId="22791"/>
    <cellStyle name="常规 7 2 2 2 2 47" xfId="22792"/>
    <cellStyle name="常规 7 2 2 2 2 48" xfId="22793"/>
    <cellStyle name="常规 7 2 2 2 2 49" xfId="22794"/>
    <cellStyle name="常规 7 2 2 2 2 49 2" xfId="22795"/>
    <cellStyle name="强调文字颜色 2 2 2 2 4 5" xfId="22796"/>
    <cellStyle name="常规 7 2 2 2 2 5" xfId="22797"/>
    <cellStyle name="常规 7 2 2 2 2 5 2" xfId="22798"/>
    <cellStyle name="常规 7 2 2 2 2 5 2 2" xfId="22799"/>
    <cellStyle name="常规 7 2 2 2 2 5 2 2 2" xfId="22800"/>
    <cellStyle name="常规 7 2 2 2 2 5 2 3" xfId="22801"/>
    <cellStyle name="常规 7 2 2 2 2 5 2 3 2" xfId="22802"/>
    <cellStyle name="常规 7 2 2 2 2 5 2 4" xfId="22803"/>
    <cellStyle name="常规 7 2 2 2 2 5 3 2" xfId="22804"/>
    <cellStyle name="常规 7 2 2 2 2 5 4 2" xfId="22805"/>
    <cellStyle name="常规 7 2 2 2 2 5 5" xfId="22806"/>
    <cellStyle name="常规 7 2 2 2 2 6" xfId="22807"/>
    <cellStyle name="常规 8 4 2 9 4 2" xfId="22808"/>
    <cellStyle name="常规 8 2 2 35 4 3" xfId="22809"/>
    <cellStyle name="常规 8 2 2 40 4 3" xfId="22810"/>
    <cellStyle name="常规 7 2 2 2 2 6 2" xfId="22811"/>
    <cellStyle name="常规 8 4 2 9 4 2 2" xfId="22812"/>
    <cellStyle name="常规 7 2 2 2 2 6 2 2 2" xfId="22813"/>
    <cellStyle name="常规 7 2 2 2 2 6 2 3 2" xfId="22814"/>
    <cellStyle name="常规 7 2 2 2 2 6 3" xfId="22815"/>
    <cellStyle name="常规 7 2 2 2 2 6 4 2" xfId="22816"/>
    <cellStyle name="输出 3 2 2 7" xfId="22817"/>
    <cellStyle name="常规 7 2 2 2 2 6 5" xfId="22818"/>
    <cellStyle name="常规 7 2 2 2 2 7" xfId="22819"/>
    <cellStyle name="常规 8 4 2 9 4 3" xfId="22820"/>
    <cellStyle name="常规 7 2 2 2 2 7 2" xfId="22821"/>
    <cellStyle name="常规 7 2 2 2 2 7 2 2" xfId="22822"/>
    <cellStyle name="常规 7 2 2 2 2 7 2 2 2" xfId="22823"/>
    <cellStyle name="常规 7 2 2 2 2 7 2 3" xfId="22824"/>
    <cellStyle name="常规 7 2 2 2 2 7 2 3 2" xfId="22825"/>
    <cellStyle name="常规 7 2 2 2 2 7 2 4" xfId="22826"/>
    <cellStyle name="常规 7 2 2 2 2 7 3" xfId="22827"/>
    <cellStyle name="常规 7 2 2 2 2 7 3 2" xfId="22828"/>
    <cellStyle name="常规 7 2 2 2 2 7 5" xfId="22829"/>
    <cellStyle name="常规 7 2 2 2 2 8 2" xfId="22830"/>
    <cellStyle name="常规 7 2 2 2 2 8 2 2" xfId="22831"/>
    <cellStyle name="常规 7 2 2 2 2 8 2 2 2" xfId="22832"/>
    <cellStyle name="常规 7 2 2 2 2 8 2 3" xfId="22833"/>
    <cellStyle name="常规 7 2 2 2 2 8 2 4" xfId="22834"/>
    <cellStyle name="常规 7 2 2 2 2 8 3 2" xfId="22835"/>
    <cellStyle name="常规 7 2 2 2 2 8 4" xfId="22836"/>
    <cellStyle name="常规 8 2 2 10 2" xfId="22837"/>
    <cellStyle name="常规 7 2 2 2 2 8 5" xfId="22838"/>
    <cellStyle name="常规 8 2 2 10 3" xfId="22839"/>
    <cellStyle name="常规 7 2 2 2 2 9" xfId="22840"/>
    <cellStyle name="常规 7 2 2 2 2 9 2" xfId="22841"/>
    <cellStyle name="检查单元格 3 3 2 5" xfId="22842"/>
    <cellStyle name="常规 7 2 2 2 2 9 2 2" xfId="22843"/>
    <cellStyle name="常规 7 2 2 2 2 9 2 3" xfId="22844"/>
    <cellStyle name="常规 7 2 2 2 2 9 2 3 2" xfId="22845"/>
    <cellStyle name="链接单元格 2 2 3 2 3" xfId="22846"/>
    <cellStyle name="常规 7 2 2 2 2 9 2 4" xfId="22847"/>
    <cellStyle name="常规 7 2 2 2 2 9 3" xfId="22848"/>
    <cellStyle name="常规 7 2 2 2 2 9 3 2" xfId="22849"/>
    <cellStyle name="常规 7 2 2 2 2 9 5" xfId="22850"/>
    <cellStyle name="常规 8 2 2 11 3" xfId="22851"/>
    <cellStyle name="常规 7 2 2 2 25 2 2" xfId="22852"/>
    <cellStyle name="常规 7 2 2 2 30 2 2" xfId="22853"/>
    <cellStyle name="常规 7 2 2 2 25 2 2 2" xfId="22854"/>
    <cellStyle name="常规 7 2 2 2 30 2 2 2" xfId="22855"/>
    <cellStyle name="常规 7 2 2 2 25 2 3" xfId="22856"/>
    <cellStyle name="常规 7 2 2 2 30 2 3" xfId="22857"/>
    <cellStyle name="常规 7 2 2 2 25 2 4" xfId="22858"/>
    <cellStyle name="常规 7 2 2 2 30 2 4" xfId="22859"/>
    <cellStyle name="常规 7 2 2 2 25 3" xfId="22860"/>
    <cellStyle name="常规 7 2 2 2 30 3" xfId="22861"/>
    <cellStyle name="常规 7 2 2 2 8 2 2 2" xfId="22862"/>
    <cellStyle name="警告文本 2 2 2 4 2 2 2" xfId="22863"/>
    <cellStyle name="常规 7 2 2 2 25 4" xfId="22864"/>
    <cellStyle name="常规 7 2 2 2 30 4" xfId="22865"/>
    <cellStyle name="常规 7 2 2 2 25 4 2" xfId="22866"/>
    <cellStyle name="常规 7 2 2 2 30 4 2" xfId="22867"/>
    <cellStyle name="常规 7 2 2 2 25 4 3" xfId="22868"/>
    <cellStyle name="常规 7 2 2 2 30 4 3" xfId="22869"/>
    <cellStyle name="常规 7 2 2 2 25 5" xfId="22870"/>
    <cellStyle name="常规 7 2 2 2 30 5" xfId="22871"/>
    <cellStyle name="常规 7 2 2 2 26" xfId="22872"/>
    <cellStyle name="常规 7 2 2 2 31" xfId="22873"/>
    <cellStyle name="常规 7 2 4 2 38 2 3 2" xfId="22874"/>
    <cellStyle name="常规 7 2 4 2 43 2 3 2" xfId="22875"/>
    <cellStyle name="常规 7 2 2 2 27" xfId="22876"/>
    <cellStyle name="常规 7 2 2 2 32" xfId="22877"/>
    <cellStyle name="常规 7 2 2 2 27 4 2 2" xfId="22878"/>
    <cellStyle name="常规 7 2 2 2 32 4 2 2" xfId="22879"/>
    <cellStyle name="常规 7 2 2 2 28" xfId="22880"/>
    <cellStyle name="常规 7 2 2 2 33" xfId="22881"/>
    <cellStyle name="常规 7 2 2 2 28 2 3" xfId="22882"/>
    <cellStyle name="常规 7 2 2 2 33 2 3" xfId="22883"/>
    <cellStyle name="常规 7 2 2 2 28 4 2" xfId="22884"/>
    <cellStyle name="常规 7 2 2 2 33 4 2" xfId="22885"/>
    <cellStyle name="常规 7 2 48" xfId="22886"/>
    <cellStyle name="常规 7 2 53" xfId="22887"/>
    <cellStyle name="常规 7 2 2 2 28 4 2 2" xfId="22888"/>
    <cellStyle name="常规 7 2 2 2 33 4 2 2" xfId="22889"/>
    <cellStyle name="常规 7 2 48 2" xfId="22890"/>
    <cellStyle name="常规 7 2 53 2" xfId="22891"/>
    <cellStyle name="常规 7 2 2 2 28 4 3" xfId="22892"/>
    <cellStyle name="常规 7 2 2 2 33 4 3" xfId="22893"/>
    <cellStyle name="常规 7 2 49" xfId="22894"/>
    <cellStyle name="常规 7 2 54" xfId="22895"/>
    <cellStyle name="常规 7 2 2 2 28 5" xfId="22896"/>
    <cellStyle name="常规 7 2 2 2 33 5" xfId="22897"/>
    <cellStyle name="强调文字颜色 1 2 7 3 2" xfId="22898"/>
    <cellStyle name="常规 7 2 2 2 29 2 2" xfId="22899"/>
    <cellStyle name="常规 7 2 2 2 34 2 2" xfId="22900"/>
    <cellStyle name="常规 7 2 2 2 29 2 2 2" xfId="22901"/>
    <cellStyle name="常规 7 2 2 2 34 2 2 2" xfId="22902"/>
    <cellStyle name="警告文本 2 3 4 2 4" xfId="22903"/>
    <cellStyle name="常规 7 2 2 2 29 2 3" xfId="22904"/>
    <cellStyle name="常规 7 2 2 2 34 2 3" xfId="22905"/>
    <cellStyle name="常规 7 2 2 2 29 2 3 2" xfId="22906"/>
    <cellStyle name="常规 7 2 2 2 34 2 3 2" xfId="22907"/>
    <cellStyle name="常规 7 2 2 2 29 4" xfId="22908"/>
    <cellStyle name="常规 7 2 2 2 34 4" xfId="22909"/>
    <cellStyle name="常规 7 2 2 2 29 4 2" xfId="22910"/>
    <cellStyle name="常规 7 2 2 2 34 4 2" xfId="22911"/>
    <cellStyle name="常规 7 2 2 2 29 4 2 2" xfId="22912"/>
    <cellStyle name="常规 7 2 2 2 34 4 2 2" xfId="22913"/>
    <cellStyle name="常规 7 2 2 2 29 4 3" xfId="22914"/>
    <cellStyle name="常规 7 2 2 2 34 4 3" xfId="22915"/>
    <cellStyle name="常规 7 2 2 2 29 5" xfId="22916"/>
    <cellStyle name="常规 7 2 2 2 34 5" xfId="22917"/>
    <cellStyle name="常规 7 2 2 2 3 2 2 2" xfId="22918"/>
    <cellStyle name="常规 7 2 2 2 3 2 3" xfId="22919"/>
    <cellStyle name="常规 7 2 2 2 3 2 3 2" xfId="22920"/>
    <cellStyle name="常规 7 2 2 2 3 2 4" xfId="22921"/>
    <cellStyle name="常规 8 2 2 39 2" xfId="22922"/>
    <cellStyle name="常规 8 2 2 44 2" xfId="22923"/>
    <cellStyle name="常规 7 2 2 2 3 3" xfId="22924"/>
    <cellStyle name="常规 7 2 2 2 3 3 2" xfId="22925"/>
    <cellStyle name="常规 7 2 2 2 3 4" xfId="22926"/>
    <cellStyle name="常规 7 2 2 2 3 4 2" xfId="22927"/>
    <cellStyle name="常规 8 2 2 36 2 3" xfId="22928"/>
    <cellStyle name="常规 8 2 2 41 2 3" xfId="22929"/>
    <cellStyle name="常规 7 2 2 2 3 4 2 2" xfId="22930"/>
    <cellStyle name="常规 8 2 2 36 2 3 2" xfId="22931"/>
    <cellStyle name="常规 8 2 2 41 2 3 2" xfId="22932"/>
    <cellStyle name="常规 7 2 2 2 3 4 3" xfId="22933"/>
    <cellStyle name="常规 8 2 2 36 2 4" xfId="22934"/>
    <cellStyle name="常规 8 2 2 41 2 4" xfId="22935"/>
    <cellStyle name="常规 7 2 2 2 3 5" xfId="22936"/>
    <cellStyle name="常规 7 2 2 2 35" xfId="22937"/>
    <cellStyle name="常规 7 2 2 2 40" xfId="22938"/>
    <cellStyle name="常规 7 2 2 2 35 2 2" xfId="22939"/>
    <cellStyle name="常规 7 2 2 2 40 2 2" xfId="22940"/>
    <cellStyle name="常规 7 2 2 2 35 2 2 2" xfId="22941"/>
    <cellStyle name="常规 7 2 2 2 40 2 2 2" xfId="22942"/>
    <cellStyle name="常规 7 2 2 2 35 2 3" xfId="22943"/>
    <cellStyle name="常规 7 2 2 2 40 2 3" xfId="22944"/>
    <cellStyle name="常规 7 2 2 2 35 2 3 2" xfId="22945"/>
    <cellStyle name="常规 7 2 2 2 40 2 3 2" xfId="22946"/>
    <cellStyle name="常规 7 2 2 2 35 2 4" xfId="22947"/>
    <cellStyle name="常规 7 2 2 2 40 2 4" xfId="22948"/>
    <cellStyle name="常规 7 2 2 2 35 4" xfId="22949"/>
    <cellStyle name="常规 7 2 2 2 40 4" xfId="22950"/>
    <cellStyle name="常规 7 2 2 2 35 4 2" xfId="22951"/>
    <cellStyle name="常规 7 2 2 2 40 4 2" xfId="22952"/>
    <cellStyle name="常规 7 2 2 2 35 4 2 2" xfId="22953"/>
    <cellStyle name="常规 7 2 2 2 40 4 2 2" xfId="22954"/>
    <cellStyle name="常规 7 2 2 2 35 4 3" xfId="22955"/>
    <cellStyle name="常规 7 2 2 2 40 4 3" xfId="22956"/>
    <cellStyle name="计算 2 3 2 3 2" xfId="22957"/>
    <cellStyle name="常规 7 2 2 2 35 5" xfId="22958"/>
    <cellStyle name="常规 7 2 2 2 40 5" xfId="22959"/>
    <cellStyle name="常规 7 2 2 2 36" xfId="22960"/>
    <cellStyle name="常规 7 2 2 2 41" xfId="22961"/>
    <cellStyle name="常规 7 2 2 2 36 2 2" xfId="22962"/>
    <cellStyle name="常规 7 2 2 2 41 2 2" xfId="22963"/>
    <cellStyle name="常规 7 2 2 2 36 2 2 2" xfId="22964"/>
    <cellStyle name="常规 7 2 2 2 41 2 2 2" xfId="22965"/>
    <cellStyle name="常规 7 2 2 2 36 2 3" xfId="22966"/>
    <cellStyle name="常规 7 2 2 2 41 2 3" xfId="22967"/>
    <cellStyle name="常规 7 2 2 2 36 2 3 2" xfId="22968"/>
    <cellStyle name="常规 7 2 2 2 41 2 3 2" xfId="22969"/>
    <cellStyle name="强调文字颜色 3 2 2 2 3" xfId="22970"/>
    <cellStyle name="常规 7 2 2 2 36 2 4" xfId="22971"/>
    <cellStyle name="常规 7 2 2 2 41 2 4" xfId="22972"/>
    <cellStyle name="常规 7 2 2 2 36 3" xfId="22973"/>
    <cellStyle name="常规 7 2 2 2 41 3" xfId="22974"/>
    <cellStyle name="常规 7 2 2 2 36 3 2" xfId="22975"/>
    <cellStyle name="常规 7 2 2 2 41 3 2" xfId="22976"/>
    <cellStyle name="常规 7 2 2 2 36 4" xfId="22977"/>
    <cellStyle name="常规 7 2 2 2 41 4" xfId="22978"/>
    <cellStyle name="常规 7 2 2 2 36 4 2" xfId="22979"/>
    <cellStyle name="常规 7 2 2 2 41 4 2" xfId="22980"/>
    <cellStyle name="常规 7 2 2 2 36 4 2 2" xfId="22981"/>
    <cellStyle name="常规 7 2 2 2 41 4 2 2" xfId="22982"/>
    <cellStyle name="常规 7 2 2 2 36 4 3" xfId="22983"/>
    <cellStyle name="常规 7 2 2 2 41 4 3" xfId="22984"/>
    <cellStyle name="计算 2 3 3 3 2" xfId="22985"/>
    <cellStyle name="常规 7 2 2 2 36 5" xfId="22986"/>
    <cellStyle name="常规 7 2 2 2 41 5" xfId="22987"/>
    <cellStyle name="常规 7 2 2 2 37 2 3 2" xfId="22988"/>
    <cellStyle name="常规 7 2 2 2 42 2 3 2" xfId="22989"/>
    <cellStyle name="强调文字颜色 3 3 2 2 3" xfId="22990"/>
    <cellStyle name="常规 7 2 2 2 37 2 4" xfId="22991"/>
    <cellStyle name="常规 7 2 2 2 42 2 4" xfId="22992"/>
    <cellStyle name="常规 7 2 2 2 37 4 2 2" xfId="22993"/>
    <cellStyle name="常规 7 2 2 2 42 4 2 2" xfId="22994"/>
    <cellStyle name="常规 7 2 2 2 37 4 3" xfId="22995"/>
    <cellStyle name="常规 7 2 2 2 42 4 3" xfId="22996"/>
    <cellStyle name="计算 2 3 4 3 2" xfId="22997"/>
    <cellStyle name="常规 7 2 2 2 38 2" xfId="22998"/>
    <cellStyle name="常规 7 2 2 2 43 2" xfId="22999"/>
    <cellStyle name="常规 7 2 2 2 38 2 2" xfId="23000"/>
    <cellStyle name="常规 7 2 2 2 43 2 2" xfId="23001"/>
    <cellStyle name="常规 7 2 2 2 38 2 2 2" xfId="23002"/>
    <cellStyle name="常规 7 2 2 2 43 2 2 2" xfId="23003"/>
    <cellStyle name="常规 7 2 2 2 38 2 3" xfId="23004"/>
    <cellStyle name="常规 7 2 2 2 43 2 3" xfId="23005"/>
    <cellStyle name="常规 7 2 2 2 38 2 3 2" xfId="23006"/>
    <cellStyle name="常规 7 2 2 2 43 2 3 2" xfId="23007"/>
    <cellStyle name="常规 7 2 2 2 38 2 4" xfId="23008"/>
    <cellStyle name="常规 7 2 2 2 43 2 4" xfId="23009"/>
    <cellStyle name="常规 7 2 2 2 38 3" xfId="23010"/>
    <cellStyle name="常规 7 2 2 2 43 3" xfId="23011"/>
    <cellStyle name="常规 7 2 2 2 38 4" xfId="23012"/>
    <cellStyle name="常规 7 2 2 2 43 4" xfId="23013"/>
    <cellStyle name="常规 7 2 2 2 38 4 2" xfId="23014"/>
    <cellStyle name="常规 7 2 2 2 43 4 2" xfId="23015"/>
    <cellStyle name="常规 8 2 48" xfId="23016"/>
    <cellStyle name="常规 8 2 53" xfId="23017"/>
    <cellStyle name="常规 7 2 2 2 38 4 2 2" xfId="23018"/>
    <cellStyle name="常规 7 2 2 2 43 4 2 2" xfId="23019"/>
    <cellStyle name="常规 8 2 48 2" xfId="23020"/>
    <cellStyle name="常规 8 2 53 2" xfId="23021"/>
    <cellStyle name="常规 8 2 49" xfId="23022"/>
    <cellStyle name="常规 8 2 54" xfId="23023"/>
    <cellStyle name="常规 7 2 2 2 38 4 3" xfId="23024"/>
    <cellStyle name="常规 7 2 2 2 43 4 3" xfId="23025"/>
    <cellStyle name="计算 2 3 5 3 2" xfId="23026"/>
    <cellStyle name="常规 7 2 2 2 38 5" xfId="23027"/>
    <cellStyle name="常规 7 2 2 2 43 5" xfId="23028"/>
    <cellStyle name="常规 7 2 2 2 39 2" xfId="23029"/>
    <cellStyle name="常规 7 2 2 2 44 2" xfId="23030"/>
    <cellStyle name="强调文字颜色 6 3 3 2 4" xfId="23031"/>
    <cellStyle name="常规 7 2 2 2 39 2 2" xfId="23032"/>
    <cellStyle name="常规 7 2 2 2 44 2 2" xfId="23033"/>
    <cellStyle name="强调文字颜色 6 3 3 2 4 2" xfId="23034"/>
    <cellStyle name="常规 7 2 2 2 39 2 2 2" xfId="23035"/>
    <cellStyle name="常规 7 2 2 2 44 2 2 2" xfId="23036"/>
    <cellStyle name="常规 7 2 2 2 39 2 3" xfId="23037"/>
    <cellStyle name="常规 7 2 2 2 44 2 3" xfId="23038"/>
    <cellStyle name="常规 7 2 2 2 39 2 3 2" xfId="23039"/>
    <cellStyle name="常规 7 2 2 2 44 2 3 2" xfId="23040"/>
    <cellStyle name="常规 7 2 2 2 39 2 4" xfId="23041"/>
    <cellStyle name="常规 7 2 2 2 44 2 4" xfId="23042"/>
    <cellStyle name="常规 7 2 2 2 39 3" xfId="23043"/>
    <cellStyle name="常规 7 2 2 2 44 3" xfId="23044"/>
    <cellStyle name="强调文字颜色 6 3 3 2 5" xfId="23045"/>
    <cellStyle name="常规 7 2 2 2 39 3 2" xfId="23046"/>
    <cellStyle name="常规 7 2 2 2 44 3 2" xfId="23047"/>
    <cellStyle name="常规 7 2 2 2 39 4" xfId="23048"/>
    <cellStyle name="常规 7 2 2 2 44 4" xfId="23049"/>
    <cellStyle name="常规 7 2 2 2 39 4 2" xfId="23050"/>
    <cellStyle name="常规 7 2 2 2 44 4 2" xfId="23051"/>
    <cellStyle name="常规 7 2 2 2 39 4 3" xfId="23052"/>
    <cellStyle name="常规 7 2 2 2 44 4 3" xfId="23053"/>
    <cellStyle name="常规 7 2 2 2 39 5" xfId="23054"/>
    <cellStyle name="常规 7 2 2 2 44 5" xfId="23055"/>
    <cellStyle name="常规 7 67 2 2 2" xfId="23056"/>
    <cellStyle name="常规 7 72 2 2 2" xfId="23057"/>
    <cellStyle name="常规 7 2 2 2 4 2 2" xfId="23058"/>
    <cellStyle name="常规 7 2 2 2 4 2 2 2" xfId="23059"/>
    <cellStyle name="常规 7 2 2 2 4 2 3" xfId="23060"/>
    <cellStyle name="常规 7 2 2 2 4 2 3 2" xfId="23061"/>
    <cellStyle name="常规 7 2 2 2 4 2 4" xfId="23062"/>
    <cellStyle name="常规 7 2 2 2 4 3" xfId="23063"/>
    <cellStyle name="常规 7 2 2 2 4 3 2" xfId="23064"/>
    <cellStyle name="常规 7 2 2 2 4 4" xfId="23065"/>
    <cellStyle name="常规 7 2 2 2 4 5" xfId="23066"/>
    <cellStyle name="常规 7 2 2 2 45" xfId="23067"/>
    <cellStyle name="常规 7 2 2 2 50" xfId="23068"/>
    <cellStyle name="常规 7 2 2 2 45 2" xfId="23069"/>
    <cellStyle name="强调文字颜色 6 3 3 3 4" xfId="23070"/>
    <cellStyle name="常规 7 2 2 2 45 2 2" xfId="23071"/>
    <cellStyle name="强调文字颜色 6 3 3 3 4 2" xfId="23072"/>
    <cellStyle name="常规 7 2 2 2 45 3" xfId="23073"/>
    <cellStyle name="强调文字颜色 6 3 3 3 5" xfId="23074"/>
    <cellStyle name="常规 7 2 2 2 45 4" xfId="23075"/>
    <cellStyle name="常规 7 2 2 2 46" xfId="23076"/>
    <cellStyle name="常规 7 2 2 2 46 2" xfId="23077"/>
    <cellStyle name="强调文字颜色 6 3 3 4 4" xfId="23078"/>
    <cellStyle name="常规 7 2 2 2 47" xfId="23079"/>
    <cellStyle name="常规 7 2 2 2 48" xfId="23080"/>
    <cellStyle name="常规 7 2 2 2 48 2" xfId="23081"/>
    <cellStyle name="常规 7 2 2 2 49" xfId="23082"/>
    <cellStyle name="常规 7 2 2 2 49 2" xfId="23083"/>
    <cellStyle name="常规 7 2 2 2 5 2" xfId="23084"/>
    <cellStyle name="常规 7 2 2 2 5 2 2" xfId="23085"/>
    <cellStyle name="常规 7 2 2 2 5 2 3" xfId="23086"/>
    <cellStyle name="常规 7 2 2 2 5 2 4" xfId="23087"/>
    <cellStyle name="常规 7 2 2 2 5 3" xfId="23088"/>
    <cellStyle name="常规 7 2 2 2 5 3 2" xfId="23089"/>
    <cellStyle name="常规 7 2 2 2 5 4" xfId="23090"/>
    <cellStyle name="常规 7 20 2 18 2 2 2" xfId="23091"/>
    <cellStyle name="常规 7 20 2 23 2 2 2" xfId="23092"/>
    <cellStyle name="常规 7 2 2 2 5 5" xfId="23093"/>
    <cellStyle name="常规 7 2 2 2 6 2" xfId="23094"/>
    <cellStyle name="警告文本 2 2 2 2 2" xfId="23095"/>
    <cellStyle name="常规 7 2 2 2 6 2 2" xfId="23096"/>
    <cellStyle name="警告文本 2 2 2 2 2 2" xfId="23097"/>
    <cellStyle name="常规 7 2 2 2 6 2 2 2" xfId="23098"/>
    <cellStyle name="警告文本 2 2 2 2 2 2 2" xfId="23099"/>
    <cellStyle name="常规 7 2 2 2 6 2 3" xfId="23100"/>
    <cellStyle name="警告文本 2 2 2 2 2 3" xfId="23101"/>
    <cellStyle name="常规 7 2 2 2 6 2 3 2" xfId="23102"/>
    <cellStyle name="警告文本 2 2 2 2 2 3 2" xfId="23103"/>
    <cellStyle name="注释 2 10 5" xfId="23104"/>
    <cellStyle name="常规 7 2 2 2 6 2 4" xfId="23105"/>
    <cellStyle name="警告文本 2 2 2 2 2 4" xfId="23106"/>
    <cellStyle name="常规 7 2 2 2 6 3" xfId="23107"/>
    <cellStyle name="警告文本 2 2 2 2 3" xfId="23108"/>
    <cellStyle name="常规 7 2 2 2 6 3 2" xfId="23109"/>
    <cellStyle name="警告文本 2 2 2 2 3 2" xfId="23110"/>
    <cellStyle name="常规 7 2 2 2 6 4" xfId="23111"/>
    <cellStyle name="常规 7 20 2 18 2 3 2" xfId="23112"/>
    <cellStyle name="常规 7 20 2 23 2 3 2" xfId="23113"/>
    <cellStyle name="警告文本 2 2 2 2 4" xfId="23114"/>
    <cellStyle name="常规 8 2 2 39 2 3" xfId="23115"/>
    <cellStyle name="常规 8 2 2 44 2 3" xfId="23116"/>
    <cellStyle name="常规 7 2 2 2 6 4 2" xfId="23117"/>
    <cellStyle name="警告文本 2 2 2 2 4 2" xfId="23118"/>
    <cellStyle name="常规 7 2 2 2 6 4 2 2" xfId="23119"/>
    <cellStyle name="常规 8 2 2 39 2 3 2" xfId="23120"/>
    <cellStyle name="常规 8 2 2 44 2 3 2" xfId="23121"/>
    <cellStyle name="常规 7 2 2 2 6 4 3" xfId="23122"/>
    <cellStyle name="常规 8 2 2 39 2 4" xfId="23123"/>
    <cellStyle name="常规 8 2 2 44 2 4" xfId="23124"/>
    <cellStyle name="常规 7 2 2 2 6 5" xfId="23125"/>
    <cellStyle name="警告文本 2 2 2 2 5" xfId="23126"/>
    <cellStyle name="常规 7 2 2 2 7" xfId="23127"/>
    <cellStyle name="警告文本 2 2 2 3" xfId="23128"/>
    <cellStyle name="常规 7 2 2 2 7 2" xfId="23129"/>
    <cellStyle name="警告文本 2 2 2 3 2" xfId="23130"/>
    <cellStyle name="常规 7 2 2 2 7 2 2" xfId="23131"/>
    <cellStyle name="警告文本 2 2 2 3 2 2" xfId="23132"/>
    <cellStyle name="常规 7 2 2 2 7 2 2 2" xfId="23133"/>
    <cellStyle name="常规 7 20 36 4" xfId="23134"/>
    <cellStyle name="常规 7 20 41 4" xfId="23135"/>
    <cellStyle name="警告文本 2 2 2 3 2 2 2" xfId="23136"/>
    <cellStyle name="常规 7 2 2 2 7 2 3" xfId="23137"/>
    <cellStyle name="警告文本 2 2 2 3 2 3" xfId="23138"/>
    <cellStyle name="常规 7 2 2 2 7 2 3 2" xfId="23139"/>
    <cellStyle name="常规 7 20 37 4" xfId="23140"/>
    <cellStyle name="常规 7 20 42 4" xfId="23141"/>
    <cellStyle name="警告文本 2 2 2 3 2 3 2" xfId="23142"/>
    <cellStyle name="常规 7 2 2 2 7 2 4" xfId="23143"/>
    <cellStyle name="警告文本 2 2 2 3 2 4" xfId="23144"/>
    <cellStyle name="常规 7 2 2 2 7 3" xfId="23145"/>
    <cellStyle name="警告文本 2 2 2 3 3" xfId="23146"/>
    <cellStyle name="常规 7 2 2 2 7 3 2" xfId="23147"/>
    <cellStyle name="警告文本 2 2 2 3 3 2" xfId="23148"/>
    <cellStyle name="常规 7 2 2 2 7 4" xfId="23149"/>
    <cellStyle name="警告文本 2 2 2 3 4" xfId="23150"/>
    <cellStyle name="常规 7 2 2 2 7 4 2" xfId="23151"/>
    <cellStyle name="警告文本 2 2 2 3 4 2" xfId="23152"/>
    <cellStyle name="常规 7 2 2 2 7 4 2 2" xfId="23153"/>
    <cellStyle name="常规 7 2 2 2 7 4 3" xfId="23154"/>
    <cellStyle name="常规 7 2 2 2 7 5" xfId="23155"/>
    <cellStyle name="警告文本 2 2 2 3 5" xfId="23156"/>
    <cellStyle name="常规 7 2 2 2 8" xfId="23157"/>
    <cellStyle name="警告文本 2 2 2 4" xfId="23158"/>
    <cellStyle name="常规 7 2 2 2 8 2" xfId="23159"/>
    <cellStyle name="警告文本 2 2 2 4 2" xfId="23160"/>
    <cellStyle name="常规 7 2 2 2 8 2 2" xfId="23161"/>
    <cellStyle name="警告文本 2 2 2 4 2 2" xfId="23162"/>
    <cellStyle name="常规 7 2 2 2 8 2 3" xfId="23163"/>
    <cellStyle name="警告文本 2 2 2 4 2 3" xfId="23164"/>
    <cellStyle name="常规 7 2 2 2 8 2 4" xfId="23165"/>
    <cellStyle name="警告文本 2 2 2 4 2 4" xfId="23166"/>
    <cellStyle name="常规 7 2 2 2 8 3" xfId="23167"/>
    <cellStyle name="警告文本 2 2 2 4 3" xfId="23168"/>
    <cellStyle name="常规 7 2 2 2 8 3 2" xfId="23169"/>
    <cellStyle name="警告文本 2 2 2 4 3 2" xfId="23170"/>
    <cellStyle name="常规 7 2 2 2 8 4" xfId="23171"/>
    <cellStyle name="警告文本 2 2 2 4 4" xfId="23172"/>
    <cellStyle name="常规 7 2 2 2 8 4 2" xfId="23173"/>
    <cellStyle name="警告文本 2 2 2 4 4 2" xfId="23174"/>
    <cellStyle name="常规 7 2 2 2 8 4 2 2" xfId="23175"/>
    <cellStyle name="常规 7 2 2 2 8 4 3" xfId="23176"/>
    <cellStyle name="常规 7 2 2 2 8 5" xfId="23177"/>
    <cellStyle name="警告文本 2 2 2 4 5" xfId="23178"/>
    <cellStyle name="常规 7 2 2 2 9" xfId="23179"/>
    <cellStyle name="警告文本 2 2 2 5" xfId="23180"/>
    <cellStyle name="常规 7 2 2 2 9 2" xfId="23181"/>
    <cellStyle name="警告文本 2 2 2 5 2" xfId="23182"/>
    <cellStyle name="常规 7 2 2 2 9 2 2 2" xfId="23183"/>
    <cellStyle name="常规 7 2 4 2 7 2 4" xfId="23184"/>
    <cellStyle name="常规 7 2 2 2 9 2 3 2" xfId="23185"/>
    <cellStyle name="常规 7 2 2 2 9 3" xfId="23186"/>
    <cellStyle name="警告文本 2 2 2 5 3" xfId="23187"/>
    <cellStyle name="常规 7 2 2 2 9 3 2" xfId="23188"/>
    <cellStyle name="警告文本 2 2 2 5 3 2" xfId="23189"/>
    <cellStyle name="注释 3 61 2 2 2" xfId="23190"/>
    <cellStyle name="注释 3 56 2 2 2" xfId="23191"/>
    <cellStyle name="常规 7 2 2 2 9 4" xfId="23192"/>
    <cellStyle name="警告文本 2 2 2 5 4" xfId="23193"/>
    <cellStyle name="常规 7 2 2 2 9 5" xfId="23194"/>
    <cellStyle name="常规 7 2 2 25 2 3 2" xfId="23195"/>
    <cellStyle name="常规 7 2 2 30 2 3 2" xfId="23196"/>
    <cellStyle name="常规 7 2 2 25 2 4" xfId="23197"/>
    <cellStyle name="常规 7 2 2 30 2 4" xfId="23198"/>
    <cellStyle name="常规 7 2 2 26 2 2 2" xfId="23199"/>
    <cellStyle name="常规 7 2 2 31 2 2 2" xfId="23200"/>
    <cellStyle name="常规 7 2 2 26 3 2" xfId="23201"/>
    <cellStyle name="常规 7 2 2 31 3 2" xfId="23202"/>
    <cellStyle name="常规 7 2 2 26 4" xfId="23203"/>
    <cellStyle name="常规 7 2 2 31 4" xfId="23204"/>
    <cellStyle name="输出 3 9 2" xfId="23205"/>
    <cellStyle name="常规 7 2 2 26 4 2" xfId="23206"/>
    <cellStyle name="常规 7 2 2 31 4 2" xfId="23207"/>
    <cellStyle name="常规 7 2 2 26 5" xfId="23208"/>
    <cellStyle name="常规 7 2 2 31 5" xfId="23209"/>
    <cellStyle name="强调文字颜色 3 2 2 2 4 2 2 2" xfId="23210"/>
    <cellStyle name="常规 7 2 2 27 2 2" xfId="23211"/>
    <cellStyle name="常规 7 2 2 32 2 2" xfId="23212"/>
    <cellStyle name="常规 7 2 2 27 2 2 2" xfId="23213"/>
    <cellStyle name="常规 7 2 2 32 2 2 2" xfId="23214"/>
    <cellStyle name="常规 7 2 2 27 2 3" xfId="23215"/>
    <cellStyle name="常规 7 2 2 32 2 3" xfId="23216"/>
    <cellStyle name="常规 7 2 2 27 2 3 2" xfId="23217"/>
    <cellStyle name="常规 7 2 2 32 2 3 2" xfId="23218"/>
    <cellStyle name="常规 7 2 2 27 2 4" xfId="23219"/>
    <cellStyle name="常规 7 2 2 32 2 4" xfId="23220"/>
    <cellStyle name="常规 7 2 2 27 3" xfId="23221"/>
    <cellStyle name="常规 7 2 2 32 3" xfId="23222"/>
    <cellStyle name="检查单元格 2 2 6 2 2" xfId="23223"/>
    <cellStyle name="常规 7 2 2 27 3 2" xfId="23224"/>
    <cellStyle name="常规 7 2 2 32 3 2" xfId="23225"/>
    <cellStyle name="常规 7 2 2 27 4" xfId="23226"/>
    <cellStyle name="常规 7 2 2 32 4" xfId="23227"/>
    <cellStyle name="常规 7 2 2 27 4 2" xfId="23228"/>
    <cellStyle name="常规 7 2 2 32 4 2" xfId="23229"/>
    <cellStyle name="常规 7 2 2 27 5" xfId="23230"/>
    <cellStyle name="常规 7 2 2 32 5" xfId="23231"/>
    <cellStyle name="强调文字颜色 3 2 2 2 4 2 3 2" xfId="23232"/>
    <cellStyle name="常规 7 2 2 28 2 2 2" xfId="23233"/>
    <cellStyle name="常规 7 2 2 33 2 2 2" xfId="23234"/>
    <cellStyle name="常规 7 2 2 28 3" xfId="23235"/>
    <cellStyle name="常规 7 2 2 33 3" xfId="23236"/>
    <cellStyle name="检查单元格 2 2 6 3 2" xfId="23237"/>
    <cellStyle name="常规 7 2 2 28 3 2" xfId="23238"/>
    <cellStyle name="常规 7 2 2 33 3 2" xfId="23239"/>
    <cellStyle name="常规 7 2 2 28 4" xfId="23240"/>
    <cellStyle name="常规 7 2 2 33 4" xfId="23241"/>
    <cellStyle name="常规 7 2 2 28 4 2" xfId="23242"/>
    <cellStyle name="常规 7 2 2 33 4 2" xfId="23243"/>
    <cellStyle name="常规 7 2 2 28 5" xfId="23244"/>
    <cellStyle name="常规 7 2 2 33 5" xfId="23245"/>
    <cellStyle name="常规 7 2 2 29 2 2" xfId="23246"/>
    <cellStyle name="常规 7 2 2 34 2 2" xfId="23247"/>
    <cellStyle name="常规 7 2 2 29 2 2 2" xfId="23248"/>
    <cellStyle name="常规 7 2 2 34 2 2 2" xfId="23249"/>
    <cellStyle name="常规 7 2 2 29 3" xfId="23250"/>
    <cellStyle name="常规 7 2 2 34 3" xfId="23251"/>
    <cellStyle name="常规 7 2 2 29 3 2" xfId="23252"/>
    <cellStyle name="常规 7 2 2 34 3 2" xfId="23253"/>
    <cellStyle name="常规 7 2 2 29 4" xfId="23254"/>
    <cellStyle name="常规 7 2 2 34 4" xfId="23255"/>
    <cellStyle name="常规 7 2 2 29 4 2" xfId="23256"/>
    <cellStyle name="常规 7 2 2 34 4 2" xfId="23257"/>
    <cellStyle name="常规 7 2 2 29 5" xfId="23258"/>
    <cellStyle name="常规 7 2 2 34 5" xfId="23259"/>
    <cellStyle name="常规 7 2 2 3" xfId="23260"/>
    <cellStyle name="常规 7 2 2 3 2" xfId="23261"/>
    <cellStyle name="常规 7 2 2 3 2 2" xfId="23262"/>
    <cellStyle name="常规 8 2 2 12 4 3" xfId="23263"/>
    <cellStyle name="常规 7 2 2 3 5" xfId="23264"/>
    <cellStyle name="常规 7 20 9 2 3" xfId="23265"/>
    <cellStyle name="常规 7 2 2 3 5 2" xfId="23266"/>
    <cellStyle name="常规 7 20 9 2 3 2" xfId="23267"/>
    <cellStyle name="常规 7 20 9 2 4" xfId="23268"/>
    <cellStyle name="常规 7 2 2 3 6" xfId="23269"/>
    <cellStyle name="警告文本 2 2 3 2" xfId="23270"/>
    <cellStyle name="常规 7 2 2 3 6 2" xfId="23271"/>
    <cellStyle name="警告文本 2 2 3 2 2" xfId="23272"/>
    <cellStyle name="常规 7 2 2 3 7" xfId="23273"/>
    <cellStyle name="警告文本 2 2 3 3" xfId="23274"/>
    <cellStyle name="常规 7 2 2 35" xfId="23275"/>
    <cellStyle name="常规 7 2 2 40" xfId="23276"/>
    <cellStyle name="常规 7 2 2 35 2" xfId="23277"/>
    <cellStyle name="常规 7 2 2 40 2" xfId="23278"/>
    <cellStyle name="注释 3 2 2 2 2 4" xfId="23279"/>
    <cellStyle name="常规 7 2 2 35 2 2" xfId="23280"/>
    <cellStyle name="常规 7 2 2 40 2 2" xfId="23281"/>
    <cellStyle name="常规 7 2 2 35 2 2 2" xfId="23282"/>
    <cellStyle name="常规 7 2 2 40 2 2 2" xfId="23283"/>
    <cellStyle name="常规 7 2 2 35 3" xfId="23284"/>
    <cellStyle name="常规 7 2 2 40 3" xfId="23285"/>
    <cellStyle name="常规 7 2 2 35 3 2" xfId="23286"/>
    <cellStyle name="常规 7 2 2 40 3 2" xfId="23287"/>
    <cellStyle name="常规 7 2 2 35 4" xfId="23288"/>
    <cellStyle name="常规 7 2 2 40 4" xfId="23289"/>
    <cellStyle name="常规 7 2 2 35 4 2" xfId="23290"/>
    <cellStyle name="常规 7 2 2 40 4 2" xfId="23291"/>
    <cellStyle name="常规 7 2 2 35 5" xfId="23292"/>
    <cellStyle name="常规 7 2 2 40 5" xfId="23293"/>
    <cellStyle name="常规 7 2 2 36" xfId="23294"/>
    <cellStyle name="常规 7 2 2 41" xfId="23295"/>
    <cellStyle name="常规 7 2 2 36 2" xfId="23296"/>
    <cellStyle name="常规 7 2 2 41 2" xfId="23297"/>
    <cellStyle name="常规 7 2 2 36 2 2" xfId="23298"/>
    <cellStyle name="常规 7 2 2 41 2 2" xfId="23299"/>
    <cellStyle name="常规 7 2 2 36 2 2 2" xfId="23300"/>
    <cellStyle name="常规 7 2 2 41 2 2 2" xfId="23301"/>
    <cellStyle name="常规 7 2 2 36 3" xfId="23302"/>
    <cellStyle name="常规 7 2 2 41 3" xfId="23303"/>
    <cellStyle name="常规 7 2 2 36 3 2" xfId="23304"/>
    <cellStyle name="常规 7 2 2 41 3 2" xfId="23305"/>
    <cellStyle name="常规 7 2 2 36 4 2" xfId="23306"/>
    <cellStyle name="常规 7 2 2 41 4 2" xfId="23307"/>
    <cellStyle name="常规 7 2 2 36 5" xfId="23308"/>
    <cellStyle name="常规 7 2 2 41 5" xfId="23309"/>
    <cellStyle name="常规 7 2 2 37 2 2 2" xfId="23310"/>
    <cellStyle name="常规 7 2 2 42 2 2 2" xfId="23311"/>
    <cellStyle name="千位分隔 3 6" xfId="23312"/>
    <cellStyle name="常规 7 2 2 37 3 2" xfId="23313"/>
    <cellStyle name="常规 7 2 2 42 3 2" xfId="23314"/>
    <cellStyle name="常规 7 2 2 37 4 2" xfId="23315"/>
    <cellStyle name="常规 7 2 2 42 4 2" xfId="23316"/>
    <cellStyle name="常规 7 2 2 37 5" xfId="23317"/>
    <cellStyle name="常规 7 2 2 42 5" xfId="23318"/>
    <cellStyle name="常规 7 2 2 38 2 2" xfId="23319"/>
    <cellStyle name="常规 7 2 2 43 2 2" xfId="23320"/>
    <cellStyle name="常规 7 2 2 38 2 2 2" xfId="23321"/>
    <cellStyle name="常规 7 2 2 43 2 2 2" xfId="23322"/>
    <cellStyle name="常规 7 2 2 38 3" xfId="23323"/>
    <cellStyle name="常规 7 2 2 43 3" xfId="23324"/>
    <cellStyle name="常规 7 2 2 38 3 2" xfId="23325"/>
    <cellStyle name="常规 7 2 2 43 3 2" xfId="23326"/>
    <cellStyle name="常规 7 2 2 38 4" xfId="23327"/>
    <cellStyle name="常规 7 2 2 43 4" xfId="23328"/>
    <cellStyle name="常规 7 2 2 38 4 2" xfId="23329"/>
    <cellStyle name="常规 7 2 2 43 4 2" xfId="23330"/>
    <cellStyle name="常规 7 2 2 39 2" xfId="23331"/>
    <cellStyle name="常规 7 2 2 44 2" xfId="23332"/>
    <cellStyle name="常规 7 2 2 39 2 2" xfId="23333"/>
    <cellStyle name="常规 7 2 2 44 2 2" xfId="23334"/>
    <cellStyle name="常规 7 2 2 39 2 2 2" xfId="23335"/>
    <cellStyle name="常规 7 2 2 44 2 2 2" xfId="23336"/>
    <cellStyle name="常规 7 2 2 39 3" xfId="23337"/>
    <cellStyle name="常规 7 2 2 44 3" xfId="23338"/>
    <cellStyle name="常规 7 2 2 39 3 2" xfId="23339"/>
    <cellStyle name="常规 7 2 2 44 3 2" xfId="23340"/>
    <cellStyle name="常规 7 2 2 39 4" xfId="23341"/>
    <cellStyle name="常规 7 2 2 44 4" xfId="23342"/>
    <cellStyle name="常规 7 2 4 2 35 2 2" xfId="23343"/>
    <cellStyle name="常规 7 2 4 2 40 2 2" xfId="23344"/>
    <cellStyle name="常规 7 2 2 39 4 2" xfId="23345"/>
    <cellStyle name="常规 7 2 2 44 4 2" xfId="23346"/>
    <cellStyle name="常规 7 2 4 2 35 2 2 2" xfId="23347"/>
    <cellStyle name="常规 7 2 4 2 40 2 2 2" xfId="23348"/>
    <cellStyle name="常规 7 2 2 4" xfId="23349"/>
    <cellStyle name="注释 3 13 2" xfId="23350"/>
    <cellStyle name="常规 7 2 2 4 2" xfId="23351"/>
    <cellStyle name="注释 3 13 2 2" xfId="23352"/>
    <cellStyle name="常规 7 2 2 4 2 2" xfId="23353"/>
    <cellStyle name="常规 8 2 2 13 4 3" xfId="23354"/>
    <cellStyle name="注释 3 13 2 2 2" xfId="23355"/>
    <cellStyle name="常规 7 2 2 4 2 2 2" xfId="23356"/>
    <cellStyle name="常规 7 2 2 4 5" xfId="23357"/>
    <cellStyle name="常规 7 2 2 4 5 2" xfId="23358"/>
    <cellStyle name="常规 7 2 2 4 6" xfId="23359"/>
    <cellStyle name="警告文本 2 2 4 2" xfId="23360"/>
    <cellStyle name="常规 7 2 2 4 6 2" xfId="23361"/>
    <cellStyle name="警告文本 2 2 4 2 2" xfId="23362"/>
    <cellStyle name="常规 7 2 2 4 7" xfId="23363"/>
    <cellStyle name="警告文本 2 2 4 3" xfId="23364"/>
    <cellStyle name="常规 7 2 2 45" xfId="23365"/>
    <cellStyle name="常规 7 2 2 50" xfId="23366"/>
    <cellStyle name="常规 7 2 2 45 2" xfId="23367"/>
    <cellStyle name="常规 7 2 2 50 2" xfId="23368"/>
    <cellStyle name="常规 7 2 2 45 2 2" xfId="23369"/>
    <cellStyle name="常规 7 2 2 50 2 2" xfId="23370"/>
    <cellStyle name="常规 7 2 2 45 2 2 2" xfId="23371"/>
    <cellStyle name="常规 7 2 2 50 2 2 2" xfId="23372"/>
    <cellStyle name="常规 7 2 2 45 3" xfId="23373"/>
    <cellStyle name="常规 7 2 2 50 3" xfId="23374"/>
    <cellStyle name="常规 7 2 2 45 3 2" xfId="23375"/>
    <cellStyle name="常规 7 2 2 50 3 2" xfId="23376"/>
    <cellStyle name="常规 7 2 2 45 4" xfId="23377"/>
    <cellStyle name="常规 7 2 2 50 4" xfId="23378"/>
    <cellStyle name="常规 7 2 4 2 35 3 2" xfId="23379"/>
    <cellStyle name="常规 7 2 4 2 40 3 2" xfId="23380"/>
    <cellStyle name="常规 7 2 2 45 4 2" xfId="23381"/>
    <cellStyle name="常规 7 2 2 50 4 2" xfId="23382"/>
    <cellStyle name="常规 7 2 2 45 5" xfId="23383"/>
    <cellStyle name="常规 7 2 2 50 5" xfId="23384"/>
    <cellStyle name="常规 7 2 2 46" xfId="23385"/>
    <cellStyle name="常规 7 2 2 51" xfId="23386"/>
    <cellStyle name="常规 7 2 2 47" xfId="23387"/>
    <cellStyle name="常规 7 2 2 52" xfId="23388"/>
    <cellStyle name="强调文字颜色 1 2 2 2 4 4 2" xfId="23389"/>
    <cellStyle name="常规 7 2 2 47 2" xfId="23390"/>
    <cellStyle name="常规 7 2 2 52 2" xfId="23391"/>
    <cellStyle name="常规 7 2 2 47 3" xfId="23392"/>
    <cellStyle name="常规 7 2 2 52 3" xfId="23393"/>
    <cellStyle name="常规 7 2 2 47 4 2" xfId="23394"/>
    <cellStyle name="常规 7 2 2 52 4 2" xfId="23395"/>
    <cellStyle name="常规 7 2 2 47 5" xfId="23396"/>
    <cellStyle name="常规 7 2 2 52 5" xfId="23397"/>
    <cellStyle name="常规 7 2 2 48" xfId="23398"/>
    <cellStyle name="常规 7 2 2 53" xfId="23399"/>
    <cellStyle name="常规 7 2 2 48 2" xfId="23400"/>
    <cellStyle name="常规 7 2 2 53 2" xfId="23401"/>
    <cellStyle name="常规 7 2 2 48 3" xfId="23402"/>
    <cellStyle name="常规 7 2 2 53 3" xfId="23403"/>
    <cellStyle name="常规 7 2 2 48 3 2" xfId="23404"/>
    <cellStyle name="常规 7 2 2 53 3 2" xfId="23405"/>
    <cellStyle name="常规 7 2 2 48 4 2" xfId="23406"/>
    <cellStyle name="常规 7 2 2 53 4 2" xfId="23407"/>
    <cellStyle name="常规 7 2 2 49" xfId="23408"/>
    <cellStyle name="常规 7 2 2 54" xfId="23409"/>
    <cellStyle name="常规 7 2 2 49 2" xfId="23410"/>
    <cellStyle name="常规 7 2 2 54 2" xfId="23411"/>
    <cellStyle name="常规 7 2 2 49 2 2" xfId="23412"/>
    <cellStyle name="常规 7 2 2 54 2 2" xfId="23413"/>
    <cellStyle name="常规 7 2 2 49 2 2 2" xfId="23414"/>
    <cellStyle name="常规 7 2 2 54 2 2 2" xfId="23415"/>
    <cellStyle name="常规 7 2 2 49 3" xfId="23416"/>
    <cellStyle name="常规 7 2 2 54 3" xfId="23417"/>
    <cellStyle name="常规 7 2 2 49 3 2" xfId="23418"/>
    <cellStyle name="常规 7 2 2 54 3 2" xfId="23419"/>
    <cellStyle name="常规 7 2 2 49 4" xfId="23420"/>
    <cellStyle name="常规 7 2 2 54 4" xfId="23421"/>
    <cellStyle name="常规 7 2 2 49 4 2" xfId="23422"/>
    <cellStyle name="常规 7 2 2 54 4 2" xfId="23423"/>
    <cellStyle name="常规 7 2 2 49 5" xfId="23424"/>
    <cellStyle name="常规 7 2 2 54 5" xfId="23425"/>
    <cellStyle name="常规 7 2 2 5" xfId="23426"/>
    <cellStyle name="注释 3 13 3" xfId="23427"/>
    <cellStyle name="常规 7 2 2 5 2" xfId="23428"/>
    <cellStyle name="注释 3 13 3 2" xfId="23429"/>
    <cellStyle name="常规 7 2 2 5 2 2" xfId="23430"/>
    <cellStyle name="常规 8 2 2 14 4 3" xfId="23431"/>
    <cellStyle name="常规 7 2 2 5 2 2 2" xfId="23432"/>
    <cellStyle name="注释 3 2 2 3 2 4" xfId="23433"/>
    <cellStyle name="常规 7 2 2 5 2 3" xfId="23434"/>
    <cellStyle name="好 2 3 3 2 2" xfId="23435"/>
    <cellStyle name="常规 7 2 2 5 4" xfId="23436"/>
    <cellStyle name="常规 7 20 9 4 2" xfId="23437"/>
    <cellStyle name="常规 7 2 2 5 4 2" xfId="23438"/>
    <cellStyle name="常规 7 20 9 4 2 2" xfId="23439"/>
    <cellStyle name="常规 7 2 4 4 2 2" xfId="23440"/>
    <cellStyle name="常规 7 20 9 4 3" xfId="23441"/>
    <cellStyle name="常规 7 2 2 5 5" xfId="23442"/>
    <cellStyle name="注释 3 20 2 2 2" xfId="23443"/>
    <cellStyle name="注释 3 15 2 2 2" xfId="23444"/>
    <cellStyle name="常规 7 2 2 55" xfId="23445"/>
    <cellStyle name="常规 7 2 2 60" xfId="23446"/>
    <cellStyle name="常规 7 2 2 55 2" xfId="23447"/>
    <cellStyle name="常规 7 2 2 60 2" xfId="23448"/>
    <cellStyle name="常规 7 2 2 55 2 2" xfId="23449"/>
    <cellStyle name="常规 7 2 2 55 2 2 2" xfId="23450"/>
    <cellStyle name="常规 7 2 2 55 2 3 2" xfId="23451"/>
    <cellStyle name="常规 7 2 2 55 3" xfId="23452"/>
    <cellStyle name="注释 2 17 2 2" xfId="23453"/>
    <cellStyle name="注释 2 22 2 2" xfId="23454"/>
    <cellStyle name="常规 7 2 2 55 3 2" xfId="23455"/>
    <cellStyle name="注释 2 17 2 2 2" xfId="23456"/>
    <cellStyle name="注释 2 22 2 2 2" xfId="23457"/>
    <cellStyle name="常规 7 2 2 55 4" xfId="23458"/>
    <cellStyle name="注释 2 17 2 3" xfId="23459"/>
    <cellStyle name="注释 2 22 2 3" xfId="23460"/>
    <cellStyle name="常规 7 2 2 55 4 2" xfId="23461"/>
    <cellStyle name="注释 2 17 2 3 2" xfId="23462"/>
    <cellStyle name="注释 2 22 2 3 2" xfId="23463"/>
    <cellStyle name="常规 7 2 2 55 5" xfId="23464"/>
    <cellStyle name="注释 2 17 2 4" xfId="23465"/>
    <cellStyle name="注释 2 22 2 4" xfId="23466"/>
    <cellStyle name="常规 7 2 2 56" xfId="23467"/>
    <cellStyle name="常规 7 2 2 61" xfId="23468"/>
    <cellStyle name="常规 7 2 2 57" xfId="23469"/>
    <cellStyle name="常规 7 2 2 62" xfId="23470"/>
    <cellStyle name="常规 7 2 2 57 2" xfId="23471"/>
    <cellStyle name="常规 7 2 2 62 2" xfId="23472"/>
    <cellStyle name="常规 7 2 2 57 2 2" xfId="23473"/>
    <cellStyle name="常规 7 2 2 57 3" xfId="23474"/>
    <cellStyle name="注释 2 17 4 2" xfId="23475"/>
    <cellStyle name="注释 2 22 4 2" xfId="23476"/>
    <cellStyle name="常规 7 2 2 57 3 2" xfId="23477"/>
    <cellStyle name="常规 7 2 2 57 4" xfId="23478"/>
    <cellStyle name="常规 7 2 2 57 4 2" xfId="23479"/>
    <cellStyle name="常规 7 2 2 57 5" xfId="23480"/>
    <cellStyle name="常规 7 2 2 58 2" xfId="23481"/>
    <cellStyle name="常规 7 2 2 63 2" xfId="23482"/>
    <cellStyle name="常规 7 2 2 58 2 2" xfId="23483"/>
    <cellStyle name="常规 7 2 2 58 2 2 2" xfId="23484"/>
    <cellStyle name="常规 7 2 2 58 3" xfId="23485"/>
    <cellStyle name="常规 7 2 2 58 3 2" xfId="23486"/>
    <cellStyle name="常规 7 2 2 58 4" xfId="23487"/>
    <cellStyle name="常规 7 2 2 58 4 2" xfId="23488"/>
    <cellStyle name="常规 7 2 2 58 5" xfId="23489"/>
    <cellStyle name="常规 7 2 2 59" xfId="23490"/>
    <cellStyle name="常规 7 2 2 64" xfId="23491"/>
    <cellStyle name="常规 7 2 2 59 2" xfId="23492"/>
    <cellStyle name="常规 7 2 2 59 2 2" xfId="23493"/>
    <cellStyle name="常规 7 2 2 59 3" xfId="23494"/>
    <cellStyle name="常规 7 2 2 59 3 2" xfId="23495"/>
    <cellStyle name="常规 7 2 2 59 4" xfId="23496"/>
    <cellStyle name="常规 7 2 2 6" xfId="23497"/>
    <cellStyle name="注释 3 13 4" xfId="23498"/>
    <cellStyle name="常规 7 2 2 6 2" xfId="23499"/>
    <cellStyle name="注释 3 13 4 2" xfId="23500"/>
    <cellStyle name="常规 7 2 2 6 2 2" xfId="23501"/>
    <cellStyle name="常规 8 2 2 15 4 3" xfId="23502"/>
    <cellStyle name="常规 8 2 2 20 4 3" xfId="23503"/>
    <cellStyle name="常规 7 2 2 6 2 2 2" xfId="23504"/>
    <cellStyle name="常规 7 2 2 6 2 3" xfId="23505"/>
    <cellStyle name="好 2 3 4 2 2" xfId="23506"/>
    <cellStyle name="常规 7 2 2 6 2 3 2" xfId="23507"/>
    <cellStyle name="好 2 3 4 2 2 2" xfId="23508"/>
    <cellStyle name="常规 7 2 2 6 3 2" xfId="23509"/>
    <cellStyle name="常规 7 2 2 6 4" xfId="23510"/>
    <cellStyle name="常规 7 2 2 6 4 2" xfId="23511"/>
    <cellStyle name="常规 7 2 4 4 3 2" xfId="23512"/>
    <cellStyle name="常规 7 2 2 6 5" xfId="23513"/>
    <cellStyle name="注释 3 20 2 3 2" xfId="23514"/>
    <cellStyle name="注释 3 15 2 3 2" xfId="23515"/>
    <cellStyle name="常规 7 2 2 7" xfId="23516"/>
    <cellStyle name="注释 3 13 5" xfId="23517"/>
    <cellStyle name="常规 7 2 2 7 2 2 2" xfId="23518"/>
    <cellStyle name="输出 2 2 7" xfId="23519"/>
    <cellStyle name="常规 7 2 2 7 2 3" xfId="23520"/>
    <cellStyle name="好 2 3 5 2 2" xfId="23521"/>
    <cellStyle name="常规 7 2 2 7 3" xfId="23522"/>
    <cellStyle name="计算 2 2 2 2 5" xfId="23523"/>
    <cellStyle name="常规 7 2 2 7 3 2" xfId="23524"/>
    <cellStyle name="常规 7 2 2 7 4" xfId="23525"/>
    <cellStyle name="常规 7 2 2 7 4 2" xfId="23526"/>
    <cellStyle name="常规 7 2 4 4 4 2" xfId="23527"/>
    <cellStyle name="常规 7 2 2 7 5" xfId="23528"/>
    <cellStyle name="强调文字颜色 2 3 2 3 2 2" xfId="23529"/>
    <cellStyle name="常规 8 2 2 17 4 3" xfId="23530"/>
    <cellStyle name="常规 8 2 2 22 4 3" xfId="23531"/>
    <cellStyle name="常规 7 2 2 8 2 2" xfId="23532"/>
    <cellStyle name="常规 7 2 4 39 2 2 2" xfId="23533"/>
    <cellStyle name="常规 7 2 4 44 2 2 2" xfId="23534"/>
    <cellStyle name="计算 2 2 2 3 4 2" xfId="23535"/>
    <cellStyle name="常规 7 2 2 8 2 2 2" xfId="23536"/>
    <cellStyle name="注释 3 4 3 2 2 2" xfId="23537"/>
    <cellStyle name="常规 7 2 2 8 3" xfId="23538"/>
    <cellStyle name="常规 7 2 4 39 2 3" xfId="23539"/>
    <cellStyle name="常规 7 2 4 44 2 3" xfId="23540"/>
    <cellStyle name="计算 2 2 2 3 5" xfId="23541"/>
    <cellStyle name="常规 7 2 2 8 3 2" xfId="23542"/>
    <cellStyle name="常规 7 2 4 39 2 3 2" xfId="23543"/>
    <cellStyle name="常规 7 2 4 44 2 3 2" xfId="23544"/>
    <cellStyle name="常规 7 2 2 8 4" xfId="23545"/>
    <cellStyle name="常规 7 2 4 39 2 4" xfId="23546"/>
    <cellStyle name="常规 7 2 4 44 2 4" xfId="23547"/>
    <cellStyle name="常规 7 2 2 8 4 2" xfId="23548"/>
    <cellStyle name="常规 7 2 2 8 5" xfId="23549"/>
    <cellStyle name="强调文字颜色 2 3 2 3 3 2" xfId="23550"/>
    <cellStyle name="常规 7 2 2 9 2" xfId="23551"/>
    <cellStyle name="常规 7 2 4 39 3 2" xfId="23552"/>
    <cellStyle name="常规 7 2 4 44 3 2" xfId="23553"/>
    <cellStyle name="计算 2 2 2 4 4" xfId="23554"/>
    <cellStyle name="常规 8 2 2 18 4 3" xfId="23555"/>
    <cellStyle name="常规 8 2 2 23 4 3" xfId="23556"/>
    <cellStyle name="常规 7 2 2 9 2 2" xfId="23557"/>
    <cellStyle name="计算 2 2 2 4 4 2" xfId="23558"/>
    <cellStyle name="常规 7 2 2 9 2 2 2" xfId="23559"/>
    <cellStyle name="常规 7 2 2 9 2 3" xfId="23560"/>
    <cellStyle name="常规 7 2 2 9 2 3 2" xfId="23561"/>
    <cellStyle name="注释 3 4 3 2 3 2" xfId="23562"/>
    <cellStyle name="常规 7 2 2 9 3" xfId="23563"/>
    <cellStyle name="计算 2 2 2 4 5" xfId="23564"/>
    <cellStyle name="常规 7 2 2 9 3 2" xfId="23565"/>
    <cellStyle name="常规 7 2 2 9 4" xfId="23566"/>
    <cellStyle name="常规 7 2 2 9 4 2" xfId="23567"/>
    <cellStyle name="常规 7 2 2 9 5" xfId="23568"/>
    <cellStyle name="强调文字颜色 2 3 2 3 4 2" xfId="23569"/>
    <cellStyle name="常规 7 2 25" xfId="23570"/>
    <cellStyle name="常规 7 2 30" xfId="23571"/>
    <cellStyle name="计算 2 2 6 2" xfId="23572"/>
    <cellStyle name="常规 7 2 25 2" xfId="23573"/>
    <cellStyle name="常规 7 2 30 2" xfId="23574"/>
    <cellStyle name="计算 2 2 6 2 2" xfId="23575"/>
    <cellStyle name="强调文字颜色 6 3 2 2 5 3" xfId="23576"/>
    <cellStyle name="常规 7 2 25 2 2" xfId="23577"/>
    <cellStyle name="常规 7 2 30 2 2" xfId="23578"/>
    <cellStyle name="强调文字颜色 6 3 2 2 5 3 2" xfId="23579"/>
    <cellStyle name="常规 7 2 25 2 2 2" xfId="23580"/>
    <cellStyle name="常规 7 2 30 2 2 2" xfId="23581"/>
    <cellStyle name="常规 7 2 25 2 3" xfId="23582"/>
    <cellStyle name="常规 7 2 30 2 3" xfId="23583"/>
    <cellStyle name="常规 7 2 25 2 3 2" xfId="23584"/>
    <cellStyle name="常规 7 2 30 2 3 2" xfId="23585"/>
    <cellStyle name="常规 7 2 25 2 4" xfId="23586"/>
    <cellStyle name="常规 7 2 30 2 4" xfId="23587"/>
    <cellStyle name="链接单元格 2 3 2" xfId="23588"/>
    <cellStyle name="常规 7 2 25 3" xfId="23589"/>
    <cellStyle name="常规 7 2 30 3" xfId="23590"/>
    <cellStyle name="强调文字颜色 6 3 2 2 5 4" xfId="23591"/>
    <cellStyle name="常规 7 2 25 3 2" xfId="23592"/>
    <cellStyle name="常规 7 2 30 3 2" xfId="23593"/>
    <cellStyle name="常规 7 2 25 4" xfId="23594"/>
    <cellStyle name="常规 7 2 30 4" xfId="23595"/>
    <cellStyle name="常规 7 2 25 4 2" xfId="23596"/>
    <cellStyle name="常规 7 2 30 4 2" xfId="23597"/>
    <cellStyle name="常规 7 2 25 4 2 2" xfId="23598"/>
    <cellStyle name="常规 7 2 30 4 2 2" xfId="23599"/>
    <cellStyle name="常规 7 2 25 4 3" xfId="23600"/>
    <cellStyle name="常规 7 2 30 4 3" xfId="23601"/>
    <cellStyle name="常规 7 2 26" xfId="23602"/>
    <cellStyle name="常规 7 2 31" xfId="23603"/>
    <cellStyle name="计算 2 2 6 3" xfId="23604"/>
    <cellStyle name="常规 7 2 26 2" xfId="23605"/>
    <cellStyle name="常规 7 2 31 2" xfId="23606"/>
    <cellStyle name="计算 2 2 6 3 2" xfId="23607"/>
    <cellStyle name="常规 7 2 26 2 2" xfId="23608"/>
    <cellStyle name="常规 7 2 31 2 2" xfId="23609"/>
    <cellStyle name="常规 7 2 26 2 2 2" xfId="23610"/>
    <cellStyle name="常规 7 2 31 2 2 2" xfId="23611"/>
    <cellStyle name="常规 7 2 26 2 3" xfId="23612"/>
    <cellStyle name="常规 7 2 31 2 3" xfId="23613"/>
    <cellStyle name="常规 7 2 26 2 3 2" xfId="23614"/>
    <cellStyle name="常规 7 2 31 2 3 2" xfId="23615"/>
    <cellStyle name="常规 7 2 26 2 4" xfId="23616"/>
    <cellStyle name="常规 7 2 31 2 4" xfId="23617"/>
    <cellStyle name="链接单元格 3 3 2" xfId="23618"/>
    <cellStyle name="常规 7 2 26 3" xfId="23619"/>
    <cellStyle name="常规 7 2 31 3" xfId="23620"/>
    <cellStyle name="常规 7 2 26 4" xfId="23621"/>
    <cellStyle name="常规 7 2 31 4" xfId="23622"/>
    <cellStyle name="常规 7 2 28 2 3 2" xfId="23623"/>
    <cellStyle name="常规 7 2 33 2 3 2" xfId="23624"/>
    <cellStyle name="输入 3 2 5 4" xfId="23625"/>
    <cellStyle name="常规 7 2 28 2 4" xfId="23626"/>
    <cellStyle name="常规 7 2 33 2 4" xfId="23627"/>
    <cellStyle name="常规 7 2 29 2 2 2" xfId="23628"/>
    <cellStyle name="常规 7 2 34 2 2 2" xfId="23629"/>
    <cellStyle name="常规 7 2 29 2 3" xfId="23630"/>
    <cellStyle name="常规 7 2 34 2 3" xfId="23631"/>
    <cellStyle name="常规 7 2 29 2 3 2" xfId="23632"/>
    <cellStyle name="常规 7 2 34 2 3 2" xfId="23633"/>
    <cellStyle name="常规 7 2 29 2 4" xfId="23634"/>
    <cellStyle name="常规 7 2 34 2 4" xfId="23635"/>
    <cellStyle name="常规 7 2 29 3 2" xfId="23636"/>
    <cellStyle name="常规 7 2 34 3 2" xfId="23637"/>
    <cellStyle name="常规 7 2 29 4" xfId="23638"/>
    <cellStyle name="常规 7 2 34 4" xfId="23639"/>
    <cellStyle name="常规 7 2 29 4 2" xfId="23640"/>
    <cellStyle name="常规 7 2 34 4 2" xfId="23641"/>
    <cellStyle name="常规 7 2 29 4 2 2" xfId="23642"/>
    <cellStyle name="常规 7 2 34 4 2 2" xfId="23643"/>
    <cellStyle name="常规 7 20 15 5" xfId="23644"/>
    <cellStyle name="常规 7 20 20 5" xfId="23645"/>
    <cellStyle name="常规 7 2 29 4 3" xfId="23646"/>
    <cellStyle name="常规 7 2 34 4 3" xfId="23647"/>
    <cellStyle name="常规 7 2 29 5" xfId="23648"/>
    <cellStyle name="常规 7 2 34 5" xfId="23649"/>
    <cellStyle name="常规 7 2 3" xfId="23650"/>
    <cellStyle name="强调文字颜色 5 3 6 5" xfId="23651"/>
    <cellStyle name="常规 7 2 3 2" xfId="23652"/>
    <cellStyle name="常规 7 2 3 2 2" xfId="23653"/>
    <cellStyle name="常规 7 2 3 2 2 2" xfId="23654"/>
    <cellStyle name="常规 7 2 3 2 5 2" xfId="23655"/>
    <cellStyle name="常规 7 2 3 3" xfId="23656"/>
    <cellStyle name="输出 2 2 2 2 2" xfId="23657"/>
    <cellStyle name="常规 7 2 3 3 2" xfId="23658"/>
    <cellStyle name="输出 2 2 2 2 2 2" xfId="23659"/>
    <cellStyle name="常规 7 2 3 4" xfId="23660"/>
    <cellStyle name="输出 2 2 2 2 3" xfId="23661"/>
    <cellStyle name="注释 3 14 2" xfId="23662"/>
    <cellStyle name="常规 7 2 3 4 2" xfId="23663"/>
    <cellStyle name="输出 2 2 2 2 3 2" xfId="23664"/>
    <cellStyle name="注释 3 14 2 2" xfId="23665"/>
    <cellStyle name="常规 7 2 3 5" xfId="23666"/>
    <cellStyle name="千位分隔[0] 3 2 2" xfId="23667"/>
    <cellStyle name="输出 2 2 2 2 4" xfId="23668"/>
    <cellStyle name="注释 3 14 3" xfId="23669"/>
    <cellStyle name="常规 7 2 3 5 2" xfId="23670"/>
    <cellStyle name="千位分隔[0] 3 2 2 2" xfId="23671"/>
    <cellStyle name="输出 2 2 2 2 4 2" xfId="23672"/>
    <cellStyle name="注释 3 14 3 2" xfId="23673"/>
    <cellStyle name="常规 7 2 3 6" xfId="23674"/>
    <cellStyle name="千位分隔[0] 3 2 3" xfId="23675"/>
    <cellStyle name="输出 2 2 2 2 5" xfId="23676"/>
    <cellStyle name="注释 3 14 4" xfId="23677"/>
    <cellStyle name="常规 7 2 3 6 2" xfId="23678"/>
    <cellStyle name="千位分隔[0] 3 2 3 2" xfId="23679"/>
    <cellStyle name="注释 3 14 4 2" xfId="23680"/>
    <cellStyle name="常规 7 2 3 7" xfId="23681"/>
    <cellStyle name="千位分隔[0] 3 2 4" xfId="23682"/>
    <cellStyle name="注释 3 14 5" xfId="23683"/>
    <cellStyle name="常规 7 2 35 2 2 2" xfId="23684"/>
    <cellStyle name="常规 7 2 40 2 2 2" xfId="23685"/>
    <cellStyle name="常规 7 2 35 2 3" xfId="23686"/>
    <cellStyle name="常规 7 2 40 2 3" xfId="23687"/>
    <cellStyle name="常规 7 2 35 2 3 2" xfId="23688"/>
    <cellStyle name="常规 7 2 40 2 3 2" xfId="23689"/>
    <cellStyle name="常规 7 2 35 2 4" xfId="23690"/>
    <cellStyle name="常规 7 2 40 2 4" xfId="23691"/>
    <cellStyle name="常规 7 2 35 3 2" xfId="23692"/>
    <cellStyle name="常规 7 2 40 3 2" xfId="23693"/>
    <cellStyle name="常规 7 2 35 4" xfId="23694"/>
    <cellStyle name="常规 7 2 40 4" xfId="23695"/>
    <cellStyle name="常规 7 2 35 4 2" xfId="23696"/>
    <cellStyle name="常规 7 2 40 4 2" xfId="23697"/>
    <cellStyle name="常规 7 2 35 4 2 2" xfId="23698"/>
    <cellStyle name="常规 7 2 40 4 2 2" xfId="23699"/>
    <cellStyle name="常规 7 2 35 4 3" xfId="23700"/>
    <cellStyle name="常规 7 2 40 4 3" xfId="23701"/>
    <cellStyle name="常规 7 2 35 5" xfId="23702"/>
    <cellStyle name="常规 7 2 40 5" xfId="23703"/>
    <cellStyle name="常规 7 2 36 2 2 2" xfId="23704"/>
    <cellStyle name="常规 7 2 41 2 2 2" xfId="23705"/>
    <cellStyle name="常规 7 2 36 2 3" xfId="23706"/>
    <cellStyle name="常规 7 2 41 2 3" xfId="23707"/>
    <cellStyle name="常规 7 2 36 2 3 2" xfId="23708"/>
    <cellStyle name="常规 7 2 41 2 3 2" xfId="23709"/>
    <cellStyle name="常规 7 2 36 2 4" xfId="23710"/>
    <cellStyle name="常规 7 2 41 2 4" xfId="23711"/>
    <cellStyle name="常规 7 2 36 3 2" xfId="23712"/>
    <cellStyle name="常规 7 2 41 3 2" xfId="23713"/>
    <cellStyle name="常规 7 2 36 4" xfId="23714"/>
    <cellStyle name="常规 7 2 41 4" xfId="23715"/>
    <cellStyle name="常规 7 2 36 4 2" xfId="23716"/>
    <cellStyle name="常规 7 2 41 4 2" xfId="23717"/>
    <cellStyle name="常规 7 2 36 4 3" xfId="23718"/>
    <cellStyle name="常规 7 2 41 4 3" xfId="23719"/>
    <cellStyle name="常规 7 2 36 5" xfId="23720"/>
    <cellStyle name="常规 7 2 41 5" xfId="23721"/>
    <cellStyle name="常规 7 2 37 2 3 2" xfId="23722"/>
    <cellStyle name="常规 7 2 42 2 3 2" xfId="23723"/>
    <cellStyle name="注释 3 5 4" xfId="23724"/>
    <cellStyle name="常规 9 15 3" xfId="23725"/>
    <cellStyle name="常规 9 20 3" xfId="23726"/>
    <cellStyle name="常规 7 2 37 4 3" xfId="23727"/>
    <cellStyle name="常规 7 2 42 4 3" xfId="23728"/>
    <cellStyle name="汇总 3 3 4 2 2 2" xfId="23729"/>
    <cellStyle name="常规 7 2 38 2 2 2" xfId="23730"/>
    <cellStyle name="常规 7 2 43 2 2 2" xfId="23731"/>
    <cellStyle name="常规 7 2 38 2 3" xfId="23732"/>
    <cellStyle name="常规 7 2 43 2 3" xfId="23733"/>
    <cellStyle name="常规 7 2 38 2 3 2" xfId="23734"/>
    <cellStyle name="常规 7 2 43 2 3 2" xfId="23735"/>
    <cellStyle name="常规 7 2 38 3 2" xfId="23736"/>
    <cellStyle name="常规 7 2 43 3 2" xfId="23737"/>
    <cellStyle name="常规 7 2 38 4" xfId="23738"/>
    <cellStyle name="常规 7 2 43 4" xfId="23739"/>
    <cellStyle name="常规 7 2 38 4 2" xfId="23740"/>
    <cellStyle name="常规 7 2 43 4 2" xfId="23741"/>
    <cellStyle name="常规 7 2 38 4 2 2" xfId="23742"/>
    <cellStyle name="常规 7 2 43 4 2 2" xfId="23743"/>
    <cellStyle name="常规 7 2 38 4 3" xfId="23744"/>
    <cellStyle name="常规 7 2 43 4 3" xfId="23745"/>
    <cellStyle name="常规 7 2 38 5" xfId="23746"/>
    <cellStyle name="常规 7 2 43 5" xfId="23747"/>
    <cellStyle name="常规 7 2 39 2 2 2" xfId="23748"/>
    <cellStyle name="常规 7 2 44 2 2 2" xfId="23749"/>
    <cellStyle name="常规 7 2 39 2 3" xfId="23750"/>
    <cellStyle name="常规 7 2 44 2 3" xfId="23751"/>
    <cellStyle name="常规 7 2 39 2 3 2" xfId="23752"/>
    <cellStyle name="常规 7 2 44 2 3 2" xfId="23753"/>
    <cellStyle name="常规 7 2 39 2 4" xfId="23754"/>
    <cellStyle name="常规 7 2 44 2 4" xfId="23755"/>
    <cellStyle name="常规 7 2 39 3 2" xfId="23756"/>
    <cellStyle name="常规 7 2 44 3 2" xfId="23757"/>
    <cellStyle name="常规 7 2 39 4" xfId="23758"/>
    <cellStyle name="常规 7 2 44 4" xfId="23759"/>
    <cellStyle name="常规 7 2 39 4 2" xfId="23760"/>
    <cellStyle name="常规 7 2 44 4 2" xfId="23761"/>
    <cellStyle name="常规 7 2 39 4 2 2" xfId="23762"/>
    <cellStyle name="常规 7 2 44 4 2 2" xfId="23763"/>
    <cellStyle name="常规 7 2 39 4 3" xfId="23764"/>
    <cellStyle name="常规 7 2 44 4 3" xfId="23765"/>
    <cellStyle name="常规 7 2 39 5" xfId="23766"/>
    <cellStyle name="常规 7 2 44 5" xfId="23767"/>
    <cellStyle name="常规 7 2 4" xfId="23768"/>
    <cellStyle name="常规 7 2 4 10" xfId="23769"/>
    <cellStyle name="常规 7 2 4 10 2" xfId="23770"/>
    <cellStyle name="常规 7 2 4 10 2 2" xfId="23771"/>
    <cellStyle name="常规 8 4 2 48" xfId="23772"/>
    <cellStyle name="常规 7 2 4 10 2 2 2" xfId="23773"/>
    <cellStyle name="常规 7 2 4 10 2 3" xfId="23774"/>
    <cellStyle name="常规 7 2 4 10 2 3 2" xfId="23775"/>
    <cellStyle name="常规 7 2 4 10 3" xfId="23776"/>
    <cellStyle name="注释 2 36 2 2" xfId="23777"/>
    <cellStyle name="注释 2 41 2 2" xfId="23778"/>
    <cellStyle name="常规 7 2 4 10 3 2" xfId="23779"/>
    <cellStyle name="注释 2 36 2 2 2" xfId="23780"/>
    <cellStyle name="注释 2 41 2 2 2" xfId="23781"/>
    <cellStyle name="常规 7 2 4 10 4" xfId="23782"/>
    <cellStyle name="注释 2 36 2 3" xfId="23783"/>
    <cellStyle name="注释 2 41 2 3" xfId="23784"/>
    <cellStyle name="常规 7 2 4 10 4 2" xfId="23785"/>
    <cellStyle name="注释 2 36 2 3 2" xfId="23786"/>
    <cellStyle name="注释 2 41 2 3 2" xfId="23787"/>
    <cellStyle name="常规 7 2 4 10 5" xfId="23788"/>
    <cellStyle name="注释 2 36 2 4" xfId="23789"/>
    <cellStyle name="注释 2 41 2 4" xfId="23790"/>
    <cellStyle name="常规 8 2 2 4 5 2" xfId="23791"/>
    <cellStyle name="常规 7 2 4 11" xfId="23792"/>
    <cellStyle name="注释 2 39 2 3 2" xfId="23793"/>
    <cellStyle name="注释 2 44 2 3 2" xfId="23794"/>
    <cellStyle name="常规 7 2 4 11 2 2" xfId="23795"/>
    <cellStyle name="常规 7 2 4 11 2 2 2" xfId="23796"/>
    <cellStyle name="常规 7 2 4 11 2 3" xfId="23797"/>
    <cellStyle name="注释 2 4 2 4 2" xfId="23798"/>
    <cellStyle name="常规 7 2 4 11 2 3 2" xfId="23799"/>
    <cellStyle name="常规 7 2 4 11 2 4" xfId="23800"/>
    <cellStyle name="常规 7 2 4 11 3" xfId="23801"/>
    <cellStyle name="注释 2 36 3 2" xfId="23802"/>
    <cellStyle name="注释 2 41 3 2" xfId="23803"/>
    <cellStyle name="常规 7 2 4 11 3 2" xfId="23804"/>
    <cellStyle name="常规 7 2 4 11 4" xfId="23805"/>
    <cellStyle name="常规 7 2 4 11 4 2" xfId="23806"/>
    <cellStyle name="常规 7 2 4 11 5" xfId="23807"/>
    <cellStyle name="常规 7 2 4 12" xfId="23808"/>
    <cellStyle name="常规 7 2 4 12 2" xfId="23809"/>
    <cellStyle name="常规 7 2 4 12 2 2 2" xfId="23810"/>
    <cellStyle name="常规 7 20 2 25 4" xfId="23811"/>
    <cellStyle name="常规 7 20 2 30 4" xfId="23812"/>
    <cellStyle name="常规 7 2 4 12 2 3" xfId="23813"/>
    <cellStyle name="注释 2 4 3 4 2" xfId="23814"/>
    <cellStyle name="常规 7 2 4 12 2 3 2" xfId="23815"/>
    <cellStyle name="常规 7 20 2 26 4" xfId="23816"/>
    <cellStyle name="常规 7 20 2 31 4" xfId="23817"/>
    <cellStyle name="常规 7 2 4 12 2 4" xfId="23818"/>
    <cellStyle name="常规 7 2 4 12 3" xfId="23819"/>
    <cellStyle name="注释 2 36 4 2" xfId="23820"/>
    <cellStyle name="注释 2 41 4 2" xfId="23821"/>
    <cellStyle name="常规 7 2 4 12 3 2" xfId="23822"/>
    <cellStyle name="常规 7 2 4 12 4" xfId="23823"/>
    <cellStyle name="常规 7 2 4 12 4 2" xfId="23824"/>
    <cellStyle name="常规 7 2 4 12 5" xfId="23825"/>
    <cellStyle name="检查单元格 2 2 2 4 2 2 2" xfId="23826"/>
    <cellStyle name="常规 7 2 4 13" xfId="23827"/>
    <cellStyle name="常规 7 2 4 13 2 3" xfId="23828"/>
    <cellStyle name="注释 2 4 4 4 2" xfId="23829"/>
    <cellStyle name="常规 7 2 4 13 2 3 2" xfId="23830"/>
    <cellStyle name="常规 7 2 4 13 2 4" xfId="23831"/>
    <cellStyle name="常规 7 2 4 13 3 2" xfId="23832"/>
    <cellStyle name="常规 7 2 4 13 4" xfId="23833"/>
    <cellStyle name="常规 7 2 4 13 4 2" xfId="23834"/>
    <cellStyle name="常规 7 2 4 13 5" xfId="23835"/>
    <cellStyle name="检查单元格 2 2 2 4 2 3 2" xfId="23836"/>
    <cellStyle name="常规 7 2 4 14" xfId="23837"/>
    <cellStyle name="常规 7 2 4 14 2" xfId="23838"/>
    <cellStyle name="常规 7 2 4 14 2 2" xfId="23839"/>
    <cellStyle name="常规 7 2 4 14 2 3" xfId="23840"/>
    <cellStyle name="常规 7 2 4 14 2 4" xfId="23841"/>
    <cellStyle name="常规 7 2 4 14 3" xfId="23842"/>
    <cellStyle name="常规 7 2 4 14 3 2" xfId="23843"/>
    <cellStyle name="常规 7 2 4 14 4" xfId="23844"/>
    <cellStyle name="常规 7 2 4 14 4 2" xfId="23845"/>
    <cellStyle name="常规 7 2 4 14 5" xfId="23846"/>
    <cellStyle name="常规 7 2 4 15" xfId="23847"/>
    <cellStyle name="常规 7 2 4 20" xfId="23848"/>
    <cellStyle name="检查单元格 4 2" xfId="23849"/>
    <cellStyle name="强调文字颜色 5 3 2 3 3 2" xfId="23850"/>
    <cellStyle name="常规 7 2 4 15 2" xfId="23851"/>
    <cellStyle name="常规 7 2 4 20 2" xfId="23852"/>
    <cellStyle name="常规 7 2 4 15 2 2" xfId="23853"/>
    <cellStyle name="常规 7 2 4 20 2 2" xfId="23854"/>
    <cellStyle name="常规 7 2 4 15 2 3" xfId="23855"/>
    <cellStyle name="常规 7 2 4 20 2 3" xfId="23856"/>
    <cellStyle name="常规 7 2 4 15 2 4" xfId="23857"/>
    <cellStyle name="常规 7 2 4 20 2 4" xfId="23858"/>
    <cellStyle name="常规 7 2 4 15 3" xfId="23859"/>
    <cellStyle name="常规 7 2 4 20 3" xfId="23860"/>
    <cellStyle name="常规 7 2 4 15 3 2" xfId="23861"/>
    <cellStyle name="常规 7 2 4 20 3 2" xfId="23862"/>
    <cellStyle name="常规 7 2 4 15 4" xfId="23863"/>
    <cellStyle name="常规 7 2 4 20 4" xfId="23864"/>
    <cellStyle name="常规 7 2 4 15 4 2" xfId="23865"/>
    <cellStyle name="常规 7 2 4 20 4 2" xfId="23866"/>
    <cellStyle name="常规 7 2 4 15 5" xfId="23867"/>
    <cellStyle name="常规 7 2 4 20 5" xfId="23868"/>
    <cellStyle name="常规 7 2 4 16 2" xfId="23869"/>
    <cellStyle name="常规 7 2 4 21 2" xfId="23870"/>
    <cellStyle name="常规 7 2 4 16 2 2" xfId="23871"/>
    <cellStyle name="常规 7 2 4 21 2 2" xfId="23872"/>
    <cellStyle name="常规 7 2 4 16 2 2 2" xfId="23873"/>
    <cellStyle name="常规 7 2 4 21 2 2 2" xfId="23874"/>
    <cellStyle name="常规 7 2 4 16 2 3" xfId="23875"/>
    <cellStyle name="常规 7 2 4 21 2 3" xfId="23876"/>
    <cellStyle name="常规 7 2 4 16 2 3 2" xfId="23877"/>
    <cellStyle name="常规 7 2 4 21 2 3 2" xfId="23878"/>
    <cellStyle name="常规 7 2 4 16 2 4" xfId="23879"/>
    <cellStyle name="常规 7 2 4 21 2 4" xfId="23880"/>
    <cellStyle name="常规 7 2 4 16 3" xfId="23881"/>
    <cellStyle name="常规 7 2 4 21 3" xfId="23882"/>
    <cellStyle name="常规 7 2 4 16 3 2" xfId="23883"/>
    <cellStyle name="常规 7 2 4 21 3 2" xfId="23884"/>
    <cellStyle name="常规 7 2 4 16 5" xfId="23885"/>
    <cellStyle name="常规 7 2 4 21 5" xfId="23886"/>
    <cellStyle name="常规 7 2 4 17" xfId="23887"/>
    <cellStyle name="常规 7 2 4 22" xfId="23888"/>
    <cellStyle name="常规 7 2 4 17 2" xfId="23889"/>
    <cellStyle name="常规 7 2 4 22 2" xfId="23890"/>
    <cellStyle name="常规 7 2 4 17 2 2" xfId="23891"/>
    <cellStyle name="常规 7 2 4 22 2 2" xfId="23892"/>
    <cellStyle name="常规 7 2 4 17 2 3" xfId="23893"/>
    <cellStyle name="常规 7 2 4 22 2 3" xfId="23894"/>
    <cellStyle name="常规 7 2 4 17 2 3 2" xfId="23895"/>
    <cellStyle name="常规 7 2 4 22 2 3 2" xfId="23896"/>
    <cellStyle name="常规 7 2 4 17 2 4" xfId="23897"/>
    <cellStyle name="常规 7 2 4 22 2 4" xfId="23898"/>
    <cellStyle name="常规 7 2 4 17 3" xfId="23899"/>
    <cellStyle name="常规 7 2 4 22 3" xfId="23900"/>
    <cellStyle name="常规 7 2 4 17 3 2" xfId="23901"/>
    <cellStyle name="常规 7 2 4 22 3 2" xfId="23902"/>
    <cellStyle name="常规 7 2 4 17 4 2" xfId="23903"/>
    <cellStyle name="常规 7 2 4 22 4 2" xfId="23904"/>
    <cellStyle name="常规 7 2 4 17 5" xfId="23905"/>
    <cellStyle name="常规 7 2 4 22 5" xfId="23906"/>
    <cellStyle name="常规 7 2 4 18" xfId="23907"/>
    <cellStyle name="常规 7 2 4 23" xfId="23908"/>
    <cellStyle name="常规 7 2 4 18 2" xfId="23909"/>
    <cellStyle name="常规 7 2 4 23 2" xfId="23910"/>
    <cellStyle name="常规 7 2 4 18 2 2" xfId="23911"/>
    <cellStyle name="常规 7 2 4 23 2 2" xfId="23912"/>
    <cellStyle name="常规 7 2 4 18 2 3" xfId="23913"/>
    <cellStyle name="常规 7 2 4 23 2 3" xfId="23914"/>
    <cellStyle name="常规 7 2 4 18 2 3 2" xfId="23915"/>
    <cellStyle name="常规 7 2 4 23 2 3 2" xfId="23916"/>
    <cellStyle name="常规 7 2 4 45 3" xfId="23917"/>
    <cellStyle name="千位分隔[0] 3 2 6" xfId="23918"/>
    <cellStyle name="常规 7 2 4 18 3" xfId="23919"/>
    <cellStyle name="常规 7 2 4 23 3" xfId="23920"/>
    <cellStyle name="常规 9 4 2 2" xfId="23921"/>
    <cellStyle name="常规 7 2 4 18 3 2" xfId="23922"/>
    <cellStyle name="常规 7 2 4 23 3 2" xfId="23923"/>
    <cellStyle name="常规 9 4 2 2 2" xfId="23924"/>
    <cellStyle name="常规 7 2 4 18 4" xfId="23925"/>
    <cellStyle name="常规 7 2 4 23 4" xfId="23926"/>
    <cellStyle name="常规 9 4 2 3" xfId="23927"/>
    <cellStyle name="常规 7 2 4 18 4 2" xfId="23928"/>
    <cellStyle name="常规 7 2 4 23 4 2" xfId="23929"/>
    <cellStyle name="常规 9 4 2 3 2" xfId="23930"/>
    <cellStyle name="常规 7 2 4 18 5" xfId="23931"/>
    <cellStyle name="常规 7 2 4 23 5" xfId="23932"/>
    <cellStyle name="常规 9 4 2 4" xfId="23933"/>
    <cellStyle name="常规 7 2 4 19 2" xfId="23934"/>
    <cellStyle name="常规 7 2 4 24 2" xfId="23935"/>
    <cellStyle name="常规 7 2 4 19 2 2" xfId="23936"/>
    <cellStyle name="常规 7 2 4 24 2 2" xfId="23937"/>
    <cellStyle name="常规 7 2 4 19 2 3" xfId="23938"/>
    <cellStyle name="常规 7 2 4 24 2 3" xfId="23939"/>
    <cellStyle name="常规 7 2 4 19 2 3 2" xfId="23940"/>
    <cellStyle name="常规 7 2 4 24 2 3 2" xfId="23941"/>
    <cellStyle name="常规 7 2 4 19 3" xfId="23942"/>
    <cellStyle name="常规 7 2 4 24 3" xfId="23943"/>
    <cellStyle name="常规 9 4 3 2" xfId="23944"/>
    <cellStyle name="常规 7 2 4 19 3 2" xfId="23945"/>
    <cellStyle name="常规 7 2 4 24 3 2" xfId="23946"/>
    <cellStyle name="常规 7 2 4 2" xfId="23947"/>
    <cellStyle name="常规 7 2 4 2 10" xfId="23948"/>
    <cellStyle name="常规 7 2 4 2 10 2" xfId="23949"/>
    <cellStyle name="常规 7 2 4 2 10 3" xfId="23950"/>
    <cellStyle name="常规 7 2 4 2 10 3 2" xfId="23951"/>
    <cellStyle name="常规 7 2 4 2 10 4" xfId="23952"/>
    <cellStyle name="常规 7 2 4 2 10 4 3" xfId="23953"/>
    <cellStyle name="常规 7 2 4 2 10 5" xfId="23954"/>
    <cellStyle name="常规 7 2 4 2 11 2" xfId="23955"/>
    <cellStyle name="常规 7 2 4 2 11 2 2" xfId="23956"/>
    <cellStyle name="常规 8 49" xfId="23957"/>
    <cellStyle name="常规 8 54" xfId="23958"/>
    <cellStyle name="常规 7 2 4 2 11 2 4" xfId="23959"/>
    <cellStyle name="常规 8 56" xfId="23960"/>
    <cellStyle name="常规 8 61" xfId="23961"/>
    <cellStyle name="计算 3 3 3 4 2" xfId="23962"/>
    <cellStyle name="常规 7 2 4 2 11 3" xfId="23963"/>
    <cellStyle name="常规 7 2 4 2 11 3 2" xfId="23964"/>
    <cellStyle name="常规 7 2 4 2 11 4" xfId="23965"/>
    <cellStyle name="常规 7 2 4 2 11 4 2" xfId="23966"/>
    <cellStyle name="常规 7 2 4 2 11 4 2 2" xfId="23967"/>
    <cellStyle name="解释性文本 2 3 5" xfId="23968"/>
    <cellStyle name="常规 7 2 4 2 11 4 3" xfId="23969"/>
    <cellStyle name="常规 7 2 4 2 11 5" xfId="23970"/>
    <cellStyle name="常规 7 2 4 2 12 2" xfId="23971"/>
    <cellStyle name="常规 8 2 2 2 46 2 2" xfId="23972"/>
    <cellStyle name="常规 7 2 4 2 12 2 2" xfId="23973"/>
    <cellStyle name="常规 7 2 4 2 12 2 3" xfId="23974"/>
    <cellStyle name="常规 7 2 4 2 12 2 4" xfId="23975"/>
    <cellStyle name="计算 3 3 4 4 2" xfId="23976"/>
    <cellStyle name="常规 7 2 4 2 12 3" xfId="23977"/>
    <cellStyle name="常规 7 2 4 2 12 3 2" xfId="23978"/>
    <cellStyle name="常规 7 2 4 2 12 5" xfId="23979"/>
    <cellStyle name="常规 7 20 2 26 2 2" xfId="23980"/>
    <cellStyle name="常规 7 20 2 31 2 2" xfId="23981"/>
    <cellStyle name="常规 8 2 2 2 46 3" xfId="23982"/>
    <cellStyle name="常规 7 2 4 2 13" xfId="23983"/>
    <cellStyle name="解释性文本 2 2 3 3 2" xfId="23984"/>
    <cellStyle name="常规 7 2 4 2 13 2" xfId="23985"/>
    <cellStyle name="常规 7 2 4 2 13 2 2" xfId="23986"/>
    <cellStyle name="常规 7 2 4 2 13 2 3" xfId="23987"/>
    <cellStyle name="常规 7 2 4 2 13 2 4" xfId="23988"/>
    <cellStyle name="常规 7 2 4 2 13 3" xfId="23989"/>
    <cellStyle name="常规 7 2 4 2 13 3 2" xfId="23990"/>
    <cellStyle name="常规 7 2 4 2 13 4" xfId="23991"/>
    <cellStyle name="常规 7 2 4 2 13 4 2" xfId="23992"/>
    <cellStyle name="强调文字颜色 2 3 3 2 2 4" xfId="23993"/>
    <cellStyle name="常规 7 2 4 2 13 4 2 2" xfId="23994"/>
    <cellStyle name="常规 7 2 4 2 13 4 3" xfId="23995"/>
    <cellStyle name="常规 7 2 4 2 13 5" xfId="23996"/>
    <cellStyle name="常规 7 20 2 26 3 2" xfId="23997"/>
    <cellStyle name="常规 7 20 2 31 3 2" xfId="23998"/>
    <cellStyle name="常规 7 2 4 2 14" xfId="23999"/>
    <cellStyle name="常规 7 2 4 2 14 2" xfId="24000"/>
    <cellStyle name="常规 7 2 4 2 14 2 2" xfId="24001"/>
    <cellStyle name="警告文本 3 2 5 3" xfId="24002"/>
    <cellStyle name="常规 7 2 4 2 14 2 3" xfId="24003"/>
    <cellStyle name="警告文本 3 2 5 4" xfId="24004"/>
    <cellStyle name="常规 7 2 4 2 14 2 4" xfId="24005"/>
    <cellStyle name="警告文本 3 2 5 5" xfId="24006"/>
    <cellStyle name="常规 7 2 4 2 14 3" xfId="24007"/>
    <cellStyle name="常规 7 2 4 2 14 3 2" xfId="24008"/>
    <cellStyle name="警告文本 3 2 6 3" xfId="24009"/>
    <cellStyle name="常规 7 2 4 2 14 4" xfId="24010"/>
    <cellStyle name="常规 7 2 4 2 14 4 2" xfId="24011"/>
    <cellStyle name="强调文字颜色 2 3 3 3 2 4" xfId="24012"/>
    <cellStyle name="常规 7 2 4 2 14 4 2 2" xfId="24013"/>
    <cellStyle name="常规 7 2 4 2 14 4 3" xfId="24014"/>
    <cellStyle name="常规 8 2 2 27 2 2 2" xfId="24015"/>
    <cellStyle name="常规 8 2 2 32 2 2 2" xfId="24016"/>
    <cellStyle name="常规 7 2 4 2 14 5" xfId="24017"/>
    <cellStyle name="常规 7 20 2 26 4 2" xfId="24018"/>
    <cellStyle name="常规 7 20 2 31 4 2" xfId="24019"/>
    <cellStyle name="常规 7 2 4 2 15" xfId="24020"/>
    <cellStyle name="常规 7 2 4 2 20" xfId="24021"/>
    <cellStyle name="常规 7 2 4 2 15 2 2" xfId="24022"/>
    <cellStyle name="常规 7 2 4 2 20 2 2" xfId="24023"/>
    <cellStyle name="警告文本 3 3 5 3" xfId="24024"/>
    <cellStyle name="常规 7 2 4 2 15 2 2 2" xfId="24025"/>
    <cellStyle name="常规 7 2 4 2 20 2 2 2" xfId="24026"/>
    <cellStyle name="警告文本 3 3 5 3 2" xfId="24027"/>
    <cellStyle name="常规 7 2 4 2 15 2 3" xfId="24028"/>
    <cellStyle name="常规 7 2 4 2 20 2 3" xfId="24029"/>
    <cellStyle name="警告文本 3 3 5 4" xfId="24030"/>
    <cellStyle name="常规 7 2 4 2 15 2 3 2" xfId="24031"/>
    <cellStyle name="常规 7 2 4 2 20 2 3 2" xfId="24032"/>
    <cellStyle name="解释性文本 3 2 2 6" xfId="24033"/>
    <cellStyle name="常规 7 2 4 2 15 2 4" xfId="24034"/>
    <cellStyle name="常规 7 2 4 2 20 2 4" xfId="24035"/>
    <cellStyle name="常规 7 2 4 2 15 3" xfId="24036"/>
    <cellStyle name="常规 7 2 4 2 20 3" xfId="24037"/>
    <cellStyle name="常规 7 2 4 2 15 4" xfId="24038"/>
    <cellStyle name="常规 7 2 4 2 20 4" xfId="24039"/>
    <cellStyle name="常规 7 2 4 2 15 5" xfId="24040"/>
    <cellStyle name="常规 7 2 4 2 20 5" xfId="24041"/>
    <cellStyle name="常规 7 2 4 2 16" xfId="24042"/>
    <cellStyle name="常规 7 2 4 2 21" xfId="24043"/>
    <cellStyle name="常规 7 2 4 2 16 2" xfId="24044"/>
    <cellStyle name="常规 7 2 4 2 21 2" xfId="24045"/>
    <cellStyle name="常规 7 2 4 2 16 2 2" xfId="24046"/>
    <cellStyle name="常规 7 2 4 2 21 2 2" xfId="24047"/>
    <cellStyle name="常规 7 2 4 2 16 2 2 2" xfId="24048"/>
    <cellStyle name="常规 7 2 4 2 21 2 2 2" xfId="24049"/>
    <cellStyle name="输入 4" xfId="24050"/>
    <cellStyle name="常规 7 2 4 2 16 2 3" xfId="24051"/>
    <cellStyle name="常规 7 2 4 2 21 2 3" xfId="24052"/>
    <cellStyle name="常规 7 2 4 2 16 2 3 2" xfId="24053"/>
    <cellStyle name="常规 7 2 4 2 21 2 3 2" xfId="24054"/>
    <cellStyle name="常规 7 2 4 2 16 2 4" xfId="24055"/>
    <cellStyle name="常规 7 2 4 2 21 2 4" xfId="24056"/>
    <cellStyle name="常规 7 2 4 2 16 3" xfId="24057"/>
    <cellStyle name="常规 7 2 4 2 21 3" xfId="24058"/>
    <cellStyle name="常规 7 2 4 2 16 3 2" xfId="24059"/>
    <cellStyle name="常规 7 2 4 2 21 3 2" xfId="24060"/>
    <cellStyle name="常规 7 2 4 2 16 4" xfId="24061"/>
    <cellStyle name="常规 7 2 4 2 21 4" xfId="24062"/>
    <cellStyle name="常规 7 2 4 2 16 4 2" xfId="24063"/>
    <cellStyle name="常规 7 2 4 2 21 4 2" xfId="24064"/>
    <cellStyle name="常规 7 2 4 2 16 4 2 2" xfId="24065"/>
    <cellStyle name="常规 7 2 4 2 21 4 2 2" xfId="24066"/>
    <cellStyle name="常规 7 2 4 2 16 4 3" xfId="24067"/>
    <cellStyle name="常规 7 2 4 2 21 4 3" xfId="24068"/>
    <cellStyle name="常规 8 2 2 27 4 2 2" xfId="24069"/>
    <cellStyle name="常规 8 2 2 32 4 2 2" xfId="24070"/>
    <cellStyle name="常规 7 2 4 2 16 5" xfId="24071"/>
    <cellStyle name="常规 7 2 4 2 21 5" xfId="24072"/>
    <cellStyle name="常规 7 2 4 2 17 2" xfId="24073"/>
    <cellStyle name="常规 7 2 4 2 22 2" xfId="24074"/>
    <cellStyle name="常规 7 2 4 2 17 2 2" xfId="24075"/>
    <cellStyle name="常规 7 2 4 2 22 2 2" xfId="24076"/>
    <cellStyle name="常规 7 2 4 2 17 2 2 2" xfId="24077"/>
    <cellStyle name="常规 7 2 4 2 22 2 2 2" xfId="24078"/>
    <cellStyle name="常规 7 2 4 2 17 2 3" xfId="24079"/>
    <cellStyle name="常规 7 2 4 2 22 2 3" xfId="24080"/>
    <cellStyle name="常规 7 2 4 2 17 2 4" xfId="24081"/>
    <cellStyle name="常规 7 2 4 2 22 2 4" xfId="24082"/>
    <cellStyle name="常规 7 2 4 2 17 3" xfId="24083"/>
    <cellStyle name="常规 7 2 4 2 22 3" xfId="24084"/>
    <cellStyle name="常规 7 2 4 2 17 4" xfId="24085"/>
    <cellStyle name="常规 7 2 4 2 22 4" xfId="24086"/>
    <cellStyle name="常规 7 2 4 2 17 5" xfId="24087"/>
    <cellStyle name="常规 7 2 4 2 22 5" xfId="24088"/>
    <cellStyle name="常规 7 2 4 2 18" xfId="24089"/>
    <cellStyle name="常规 7 2 4 2 23" xfId="24090"/>
    <cellStyle name="常规 7 2 4 2 18 2" xfId="24091"/>
    <cellStyle name="常规 7 2 4 2 23 2" xfId="24092"/>
    <cellStyle name="常规 7 2 4 2 18 2 2" xfId="24093"/>
    <cellStyle name="常规 7 2 4 2 23 2 2" xfId="24094"/>
    <cellStyle name="常规 7 2 4 2 18 2 2 2" xfId="24095"/>
    <cellStyle name="常规 7 2 4 2 23 2 2 2" xfId="24096"/>
    <cellStyle name="常规 7 2 4 2 18 2 3" xfId="24097"/>
    <cellStyle name="常规 7 2 4 2 23 2 3" xfId="24098"/>
    <cellStyle name="常规 7 2 4 2 18 2 3 2" xfId="24099"/>
    <cellStyle name="常规 7 2 4 2 23 2 3 2" xfId="24100"/>
    <cellStyle name="常规 7 2 4 2 18 2 4" xfId="24101"/>
    <cellStyle name="常规 7 2 4 2 23 2 4" xfId="24102"/>
    <cellStyle name="常规 7 2 4 2 18 3" xfId="24103"/>
    <cellStyle name="常规 7 2 4 2 23 3" xfId="24104"/>
    <cellStyle name="常规 7 2 4 2 18 4" xfId="24105"/>
    <cellStyle name="常规 7 2 4 2 23 4" xfId="24106"/>
    <cellStyle name="常规 7 2 4 2 19" xfId="24107"/>
    <cellStyle name="常规 7 2 4 2 24" xfId="24108"/>
    <cellStyle name="常规 7 2 4 2 19 2" xfId="24109"/>
    <cellStyle name="常规 7 2 4 2 24 2" xfId="24110"/>
    <cellStyle name="常规 7 2 4 2 19 2 2" xfId="24111"/>
    <cellStyle name="常规 7 2 4 2 24 2 2" xfId="24112"/>
    <cellStyle name="常规 7 2 4 2 19 2 2 2" xfId="24113"/>
    <cellStyle name="常规 7 2 4 2 24 2 2 2" xfId="24114"/>
    <cellStyle name="汇总 2 2 5 4" xfId="24115"/>
    <cellStyle name="常规 7 2 4 2 19 2 3" xfId="24116"/>
    <cellStyle name="常规 7 2 4 2 24 2 3" xfId="24117"/>
    <cellStyle name="常规 7 2 4 2 19 2 3 2" xfId="24118"/>
    <cellStyle name="常规 7 2 4 2 24 2 3 2" xfId="24119"/>
    <cellStyle name="汇总 2 2 6 4" xfId="24120"/>
    <cellStyle name="常规 7 2 4 2 19 2 4" xfId="24121"/>
    <cellStyle name="常规 7 2 4 2 24 2 4" xfId="24122"/>
    <cellStyle name="常规 7 2 4 2 19 3" xfId="24123"/>
    <cellStyle name="常规 7 2 4 2 24 3" xfId="24124"/>
    <cellStyle name="常规 7 2 4 2 19 3 2" xfId="24125"/>
    <cellStyle name="常规 7 2 4 2 24 3 2" xfId="24126"/>
    <cellStyle name="常规 7 2 4 2 19 4" xfId="24127"/>
    <cellStyle name="常规 7 2 4 2 24 4" xfId="24128"/>
    <cellStyle name="常规 7 2 4 2 19 4 2" xfId="24129"/>
    <cellStyle name="常规 7 2 4 2 24 4 2" xfId="24130"/>
    <cellStyle name="常规 7 2 4 2 19 4 2 2" xfId="24131"/>
    <cellStyle name="常规 7 2 4 2 24 4 2 2" xfId="24132"/>
    <cellStyle name="常规 7 2 4 2 19 4 3" xfId="24133"/>
    <cellStyle name="常规 7 2 4 2 24 4 3" xfId="24134"/>
    <cellStyle name="常规 7 2 4 2 19 5" xfId="24135"/>
    <cellStyle name="常规 7 2 4 2 24 5" xfId="24136"/>
    <cellStyle name="常规 7 2 4 2 2" xfId="24137"/>
    <cellStyle name="常规 7 2 4 2 2 2" xfId="24138"/>
    <cellStyle name="常规 7 20 7 4 3" xfId="24139"/>
    <cellStyle name="千位分隔 6 3" xfId="24140"/>
    <cellStyle name="常规 7 2 4 2 2 2 2" xfId="24141"/>
    <cellStyle name="常规 7 2 4 2 2 2 2 2" xfId="24142"/>
    <cellStyle name="常规 7 2 4 2 2 2 3" xfId="24143"/>
    <cellStyle name="常规 7 2 4 2 2 2 3 2" xfId="24144"/>
    <cellStyle name="常规 7 2 4 2 2 3" xfId="24145"/>
    <cellStyle name="千位分隔 6 4" xfId="24146"/>
    <cellStyle name="常规 7 2 4 2 2 3 2" xfId="24147"/>
    <cellStyle name="常规 7 2 4 2 2 4" xfId="24148"/>
    <cellStyle name="千位分隔 6 5" xfId="24149"/>
    <cellStyle name="常规 7 2 4 2 2 4 2" xfId="24150"/>
    <cellStyle name="常规 7 2 4 2 2 4 2 2" xfId="24151"/>
    <cellStyle name="常规 7 2 4 2 2 4 3" xfId="24152"/>
    <cellStyle name="常规 7 2 4 2 25 2" xfId="24153"/>
    <cellStyle name="常规 7 2 4 2 30 2" xfId="24154"/>
    <cellStyle name="常规 7 2 4 2 25 2 2" xfId="24155"/>
    <cellStyle name="常规 7 2 4 2 30 2 2" xfId="24156"/>
    <cellStyle name="常规 7 2 4 2 25 2 2 2" xfId="24157"/>
    <cellStyle name="常规 7 2 4 2 30 2 2 2" xfId="24158"/>
    <cellStyle name="汇总 3 2 5 4" xfId="24159"/>
    <cellStyle name="常规 7 2 4 2 25 2 3" xfId="24160"/>
    <cellStyle name="常规 7 2 4 2 30 2 3" xfId="24161"/>
    <cellStyle name="常规 7 2 4 2 25 2 3 2" xfId="24162"/>
    <cellStyle name="常规 7 2 4 2 30 2 3 2" xfId="24163"/>
    <cellStyle name="汇总 3 2 6 4" xfId="24164"/>
    <cellStyle name="常规 7 2 4 2 25 2 4" xfId="24165"/>
    <cellStyle name="常规 7 2 4 2 30 2 4" xfId="24166"/>
    <cellStyle name="常规 7 2 4 2 25 3" xfId="24167"/>
    <cellStyle name="常规 7 2 4 2 30 3" xfId="24168"/>
    <cellStyle name="常规 7 2 4 2 25 3 2" xfId="24169"/>
    <cellStyle name="常规 7 2 4 2 30 3 2" xfId="24170"/>
    <cellStyle name="常规 7 2 4 2 25 4" xfId="24171"/>
    <cellStyle name="常规 7 2 4 2 30 4" xfId="24172"/>
    <cellStyle name="常规 7 2 4 2 25 4 2" xfId="24173"/>
    <cellStyle name="常规 7 2 4 2 30 4 2" xfId="24174"/>
    <cellStyle name="常规 7 2 4 2 25 4 2 2" xfId="24175"/>
    <cellStyle name="常规 7 2 4 2 30 4 2 2" xfId="24176"/>
    <cellStyle name="常规 7 2 4 2 25 4 3" xfId="24177"/>
    <cellStyle name="常规 7 2 4 2 30 4 3" xfId="24178"/>
    <cellStyle name="常规 7 2 4 2 25 5" xfId="24179"/>
    <cellStyle name="常规 7 2 4 2 30 5" xfId="24180"/>
    <cellStyle name="常规 7 2 4 2 26" xfId="24181"/>
    <cellStyle name="常规 7 2 4 2 31" xfId="24182"/>
    <cellStyle name="强调文字颜色 5 3 5 3 2" xfId="24183"/>
    <cellStyle name="常规 7 2 4 2 26 2" xfId="24184"/>
    <cellStyle name="常规 7 2 4 2 31 2" xfId="24185"/>
    <cellStyle name="常规 7 2 4 2 26 2 2" xfId="24186"/>
    <cellStyle name="常规 7 2 4 2 31 2 2" xfId="24187"/>
    <cellStyle name="常规 7 2 4 2 26 2 3" xfId="24188"/>
    <cellStyle name="常规 7 2 4 2 31 2 3" xfId="24189"/>
    <cellStyle name="常规 7 2 4 2 26 2 4" xfId="24190"/>
    <cellStyle name="常规 7 2 4 2 31 2 4" xfId="24191"/>
    <cellStyle name="常规 7 2 4 2 26 3" xfId="24192"/>
    <cellStyle name="常规 7 2 4 2 31 3" xfId="24193"/>
    <cellStyle name="常规 7 2 4 2 26 3 2" xfId="24194"/>
    <cellStyle name="常规 7 2 4 2 31 3 2" xfId="24195"/>
    <cellStyle name="常规 7 2 4 2 26 4" xfId="24196"/>
    <cellStyle name="常规 7 2 4 2 31 4" xfId="24197"/>
    <cellStyle name="常规 7 2 4 2 26 4 2" xfId="24198"/>
    <cellStyle name="常规 7 2 4 2 31 4 2" xfId="24199"/>
    <cellStyle name="常规 7 2 4 2 26 4 3" xfId="24200"/>
    <cellStyle name="常规 7 2 4 2 31 4 3" xfId="24201"/>
    <cellStyle name="常规 7 2 4 2 26 5" xfId="24202"/>
    <cellStyle name="常规 7 2 4 2 31 5" xfId="24203"/>
    <cellStyle name="常规 7 2 4 2 27" xfId="24204"/>
    <cellStyle name="常规 7 2 4 2 32" xfId="24205"/>
    <cellStyle name="常规 7 2 4 2 27 2" xfId="24206"/>
    <cellStyle name="常规 7 2 4 2 32 2" xfId="24207"/>
    <cellStyle name="常规 7 2 4 2 27 2 2" xfId="24208"/>
    <cellStyle name="常规 7 2 4 2 32 2 2" xfId="24209"/>
    <cellStyle name="常规 7 2 4 2 27 2 2 2" xfId="24210"/>
    <cellStyle name="常规 7 2 4 2 32 2 2 2" xfId="24211"/>
    <cellStyle name="注释 2 68 4" xfId="24212"/>
    <cellStyle name="注释 2 73 4" xfId="24213"/>
    <cellStyle name="常规 7 2 4 2 27 2 3" xfId="24214"/>
    <cellStyle name="常规 7 2 4 2 32 2 3" xfId="24215"/>
    <cellStyle name="常规 7 2 4 2 27 2 3 2" xfId="24216"/>
    <cellStyle name="常规 7 2 4 2 32 2 3 2" xfId="24217"/>
    <cellStyle name="注释 2 69 4" xfId="24218"/>
    <cellStyle name="注释 2 74 4" xfId="24219"/>
    <cellStyle name="常规 7 2 4 2 27 3 2" xfId="24220"/>
    <cellStyle name="常规 7 2 4 2 32 3 2" xfId="24221"/>
    <cellStyle name="常规 7 2 4 2 27 4" xfId="24222"/>
    <cellStyle name="常规 7 2 4 2 32 4" xfId="24223"/>
    <cellStyle name="常规 7 2 4 2 27 4 2" xfId="24224"/>
    <cellStyle name="常规 7 2 4 2 32 4 2" xfId="24225"/>
    <cellStyle name="常规 7 2 4 2 27 4 2 2" xfId="24226"/>
    <cellStyle name="常规 7 2 4 2 32 4 2 2" xfId="24227"/>
    <cellStyle name="常规 7 2 4 2 27 4 3" xfId="24228"/>
    <cellStyle name="常规 7 2 4 2 32 4 3" xfId="24229"/>
    <cellStyle name="常规 7 2 4 2 27 5" xfId="24230"/>
    <cellStyle name="常规 7 2 4 2 32 5" xfId="24231"/>
    <cellStyle name="常规 7 2 4 2 28" xfId="24232"/>
    <cellStyle name="常规 7 2 4 2 33" xfId="24233"/>
    <cellStyle name="常规 7 2 4 2 28 2" xfId="24234"/>
    <cellStyle name="常规 7 2 4 2 33 2" xfId="24235"/>
    <cellStyle name="常规 7 2 4 2 28 2 2" xfId="24236"/>
    <cellStyle name="常规 7 2 4 2 33 2 2" xfId="24237"/>
    <cellStyle name="常规 7 2 4 2 28 2 2 2" xfId="24238"/>
    <cellStyle name="常规 7 2 4 2 33 2 2 2" xfId="24239"/>
    <cellStyle name="强调文字颜色 6 2 4 2 4" xfId="24240"/>
    <cellStyle name="常规 7 2 4 2 28 2 3" xfId="24241"/>
    <cellStyle name="常规 7 2 4 2 33 2 3" xfId="24242"/>
    <cellStyle name="常规 7 2 4 2 28 2 3 2" xfId="24243"/>
    <cellStyle name="常规 7 2 4 2 33 2 3 2" xfId="24244"/>
    <cellStyle name="常规 7 2 4 2 28 2 4" xfId="24245"/>
    <cellStyle name="常规 7 2 4 2 33 2 4" xfId="24246"/>
    <cellStyle name="常规 7 2 4 2 28 3" xfId="24247"/>
    <cellStyle name="常规 7 2 4 2 33 3" xfId="24248"/>
    <cellStyle name="常规 7 2 4 2 28 3 2" xfId="24249"/>
    <cellStyle name="常规 7 2 4 2 33 3 2" xfId="24250"/>
    <cellStyle name="常规 7 2 4 2 28 4" xfId="24251"/>
    <cellStyle name="常规 7 2 4 2 33 4" xfId="24252"/>
    <cellStyle name="常规 7 2 4 2 28 4 2" xfId="24253"/>
    <cellStyle name="常规 7 2 4 2 33 4 2" xfId="24254"/>
    <cellStyle name="常规 7 2 4 2 28 4 2 2" xfId="24255"/>
    <cellStyle name="常规 7 2 4 2 33 4 2 2" xfId="24256"/>
    <cellStyle name="强调文字颜色 6 2 6 2 4" xfId="24257"/>
    <cellStyle name="常规 7 2 4 2 28 4 3" xfId="24258"/>
    <cellStyle name="常规 7 2 4 2 33 4 3" xfId="24259"/>
    <cellStyle name="常规 7 2 4 2 28 5" xfId="24260"/>
    <cellStyle name="常规 7 2 4 2 33 5" xfId="24261"/>
    <cellStyle name="常规 7 2 4 2 29 2 2 2" xfId="24262"/>
    <cellStyle name="常规 7 2 4 2 34 2 2 2" xfId="24263"/>
    <cellStyle name="强调文字颜色 6 3 4 2 4" xfId="24264"/>
    <cellStyle name="常规 7 2 4 2 29 2 3" xfId="24265"/>
    <cellStyle name="常规 7 2 4 2 34 2 3" xfId="24266"/>
    <cellStyle name="常规 7 2 4 2 29 2 3 2" xfId="24267"/>
    <cellStyle name="常规 7 2 4 2 34 2 3 2" xfId="24268"/>
    <cellStyle name="常规 7 2 4 2 29 2 4" xfId="24269"/>
    <cellStyle name="常规 7 2 4 2 34 2 4" xfId="24270"/>
    <cellStyle name="常规 7 2 4 2 29 3 2" xfId="24271"/>
    <cellStyle name="常规 7 2 4 2 34 3 2" xfId="24272"/>
    <cellStyle name="常规 7 2 4 2 29 4" xfId="24273"/>
    <cellStyle name="常规 7 2 4 2 34 4" xfId="24274"/>
    <cellStyle name="常规 7 2 4 2 29 4 2" xfId="24275"/>
    <cellStyle name="常规 7 2 4 2 34 4 2" xfId="24276"/>
    <cellStyle name="常规 7 2 4 2 29 4 2 2" xfId="24277"/>
    <cellStyle name="常规 7 2 4 2 34 4 2 2" xfId="24278"/>
    <cellStyle name="强调文字颜色 6 3 6 2 4" xfId="24279"/>
    <cellStyle name="常规 7 2 4 2 29 4 3" xfId="24280"/>
    <cellStyle name="常规 7 2 4 2 34 4 3" xfId="24281"/>
    <cellStyle name="常规 7 2 4 2 29 5" xfId="24282"/>
    <cellStyle name="常规 7 2 4 2 34 5" xfId="24283"/>
    <cellStyle name="输出 2 2 2 2 2 2 2" xfId="24284"/>
    <cellStyle name="常规 7 2 4 2 3 2" xfId="24285"/>
    <cellStyle name="千位分隔 7 3" xfId="24286"/>
    <cellStyle name="常规 7 2 4 2 3 2 2" xfId="24287"/>
    <cellStyle name="汇总 2 3 7" xfId="24288"/>
    <cellStyle name="常规 7 2 4 2 3 2 2 2" xfId="24289"/>
    <cellStyle name="汇总 2 3 7 2" xfId="24290"/>
    <cellStyle name="常规 7 2 4 2 3 2 3 2" xfId="24291"/>
    <cellStyle name="常规 7 2 4 2 3 2 4" xfId="24292"/>
    <cellStyle name="常规 7 2 4 2 3 3" xfId="24293"/>
    <cellStyle name="常规 7 2 4 2 3 3 2" xfId="24294"/>
    <cellStyle name="常规 7 2 4 2 3 4" xfId="24295"/>
    <cellStyle name="常规 7 2 4 2 3 4 2" xfId="24296"/>
    <cellStyle name="常规 7 2 4 2 3 4 2 2" xfId="24297"/>
    <cellStyle name="常规 7 2 4 2 3 4 3" xfId="24298"/>
    <cellStyle name="常规 7 2 4 2 35" xfId="24299"/>
    <cellStyle name="常规 7 2 4 2 40" xfId="24300"/>
    <cellStyle name="常规 7 2 4 2 35 2" xfId="24301"/>
    <cellStyle name="常规 7 2 4 2 40 2" xfId="24302"/>
    <cellStyle name="常规 7 2 4 2 35 2 3 2" xfId="24303"/>
    <cellStyle name="常规 7 2 4 2 40 2 3 2" xfId="24304"/>
    <cellStyle name="常规 7 2 4 2 35 2 4" xfId="24305"/>
    <cellStyle name="常规 7 2 4 2 40 2 4" xfId="24306"/>
    <cellStyle name="常规 7 2 4 2 35 4" xfId="24307"/>
    <cellStyle name="常规 7 2 4 2 40 4" xfId="24308"/>
    <cellStyle name="常规 7 2 4 2 36" xfId="24309"/>
    <cellStyle name="常规 7 2 4 2 41" xfId="24310"/>
    <cellStyle name="常规 7 2 4 2 36 2" xfId="24311"/>
    <cellStyle name="常规 7 2 4 2 41 2" xfId="24312"/>
    <cellStyle name="常规 7 2 4 2 36 2 2" xfId="24313"/>
    <cellStyle name="常规 7 2 4 2 41 2 2" xfId="24314"/>
    <cellStyle name="常规 7 2 4 2 36 2 2 2" xfId="24315"/>
    <cellStyle name="常规 7 2 4 2 41 2 2 2" xfId="24316"/>
    <cellStyle name="常规 7 2 4 2 36 2 3 2" xfId="24317"/>
    <cellStyle name="常规 7 2 4 2 41 2 3 2" xfId="24318"/>
    <cellStyle name="常规 7 2 4 2 36 2 4" xfId="24319"/>
    <cellStyle name="常规 7 2 4 2 41 2 4" xfId="24320"/>
    <cellStyle name="常规 7 2 4 2 36 3" xfId="24321"/>
    <cellStyle name="常规 7 2 4 2 41 3" xfId="24322"/>
    <cellStyle name="常规 7 2 4 2 36 3 2" xfId="24323"/>
    <cellStyle name="常规 7 2 4 2 41 3 2" xfId="24324"/>
    <cellStyle name="常规 7 2 4 2 36 4" xfId="24325"/>
    <cellStyle name="常规 7 2 4 2 41 4" xfId="24326"/>
    <cellStyle name="常规 7 2 4 2 37 2" xfId="24327"/>
    <cellStyle name="常规 7 2 4 2 42 2" xfId="24328"/>
    <cellStyle name="常规 7 2 4 2 37 2 2" xfId="24329"/>
    <cellStyle name="常规 7 2 4 2 42 2 2" xfId="24330"/>
    <cellStyle name="常规 7 2 4 2 37 2 2 2" xfId="24331"/>
    <cellStyle name="常规 7 2 4 2 42 2 2 2" xfId="24332"/>
    <cellStyle name="注释 2 38" xfId="24333"/>
    <cellStyle name="注释 2 43" xfId="24334"/>
    <cellStyle name="常规 7 2 4 2 37 2 3 2" xfId="24335"/>
    <cellStyle name="常规 7 2 4 2 42 2 3 2" xfId="24336"/>
    <cellStyle name="常规 7 2 4 2 37 2 4" xfId="24337"/>
    <cellStyle name="常规 7 2 4 2 42 2 4" xfId="24338"/>
    <cellStyle name="常规 7 2 4 2 37 3" xfId="24339"/>
    <cellStyle name="常规 7 2 4 2 42 3" xfId="24340"/>
    <cellStyle name="常规 7 2 4 2 37 3 2" xfId="24341"/>
    <cellStyle name="常规 7 2 4 2 42 3 2" xfId="24342"/>
    <cellStyle name="常规 7 2 4 2 37 4" xfId="24343"/>
    <cellStyle name="常规 7 2 4 2 42 4" xfId="24344"/>
    <cellStyle name="常规 7 2 4 2 37 5" xfId="24345"/>
    <cellStyle name="常规 7 2 4 2 42 5" xfId="24346"/>
    <cellStyle name="常规 7 2 4 2 38" xfId="24347"/>
    <cellStyle name="常规 7 2 4 2 43" xfId="24348"/>
    <cellStyle name="常规 7 2 4 2 38 2" xfId="24349"/>
    <cellStyle name="常规 7 2 4 2 43 2" xfId="24350"/>
    <cellStyle name="常规 7 2 4 2 38 2 2" xfId="24351"/>
    <cellStyle name="常规 7 2 4 2 43 2 2" xfId="24352"/>
    <cellStyle name="常规 7 2 4 2 38 2 2 2" xfId="24353"/>
    <cellStyle name="常规 7 2 4 2 43 2 2 2" xfId="24354"/>
    <cellStyle name="常规 7 2 4 2 38 2 3" xfId="24355"/>
    <cellStyle name="常规 7 2 4 2 43 2 3" xfId="24356"/>
    <cellStyle name="常规 7 2 4 2 38 2 4" xfId="24357"/>
    <cellStyle name="常规 7 2 4 2 43 2 4" xfId="24358"/>
    <cellStyle name="常规 7 2 4 2 38 3" xfId="24359"/>
    <cellStyle name="常规 7 2 4 2 43 3" xfId="24360"/>
    <cellStyle name="常规 7 2 4 2 38 3 2" xfId="24361"/>
    <cellStyle name="常规 7 2 4 2 43 3 2" xfId="24362"/>
    <cellStyle name="常规 7 2 4 2 38 4" xfId="24363"/>
    <cellStyle name="常规 7 2 4 2 43 4" xfId="24364"/>
    <cellStyle name="常规 7 2 4 2 38 5" xfId="24365"/>
    <cellStyle name="常规 7 2 4 2 43 5" xfId="24366"/>
    <cellStyle name="警告文本 2 3 3 2 2" xfId="24367"/>
    <cellStyle name="常规 7 2 4 2 39" xfId="24368"/>
    <cellStyle name="常规 7 2 4 2 44" xfId="24369"/>
    <cellStyle name="常规 7 2 4 2 39 2" xfId="24370"/>
    <cellStyle name="常规 7 2 4 2 44 2" xfId="24371"/>
    <cellStyle name="常规 7 2 4 2 39 2 2" xfId="24372"/>
    <cellStyle name="常规 7 2 4 2 44 2 2" xfId="24373"/>
    <cellStyle name="常规 7 2 4 2 39 2 2 2" xfId="24374"/>
    <cellStyle name="常规 7 2 4 2 44 2 2 2" xfId="24375"/>
    <cellStyle name="常规 7 2 4 2 39 2 3" xfId="24376"/>
    <cellStyle name="常规 7 2 4 2 44 2 3" xfId="24377"/>
    <cellStyle name="常规 7 2 4 2 39 2 3 2" xfId="24378"/>
    <cellStyle name="常规 7 2 4 2 44 2 3 2" xfId="24379"/>
    <cellStyle name="常规 7 2 4 2 39 2 4" xfId="24380"/>
    <cellStyle name="常规 7 2 4 2 44 2 4" xfId="24381"/>
    <cellStyle name="常规 7 2 4 2 39 3" xfId="24382"/>
    <cellStyle name="常规 7 2 4 2 44 3" xfId="24383"/>
    <cellStyle name="常规 7 2 4 2 39 3 2" xfId="24384"/>
    <cellStyle name="常规 7 2 4 2 44 3 2" xfId="24385"/>
    <cellStyle name="常规 7 2 4 2 39 4" xfId="24386"/>
    <cellStyle name="常规 7 2 4 2 44 4" xfId="24387"/>
    <cellStyle name="常规 7 2 4 2 39 4 2" xfId="24388"/>
    <cellStyle name="常规 7 2 4 2 44 4 2" xfId="24389"/>
    <cellStyle name="常规 7 2 4 2 39 4 2 2" xfId="24390"/>
    <cellStyle name="常规 7 2 4 2 44 4 2 2" xfId="24391"/>
    <cellStyle name="常规 7 2 4 2 39 4 3" xfId="24392"/>
    <cellStyle name="常规 7 2 4 2 44 4 3" xfId="24393"/>
    <cellStyle name="常规 7 2 4 2 4 2" xfId="24394"/>
    <cellStyle name="常规 7 2 4 2 4 2 2" xfId="24395"/>
    <cellStyle name="汇总 3 3 7" xfId="24396"/>
    <cellStyle name="常规 7 2 4 2 4 2 2 2" xfId="24397"/>
    <cellStyle name="汇总 3 3 7 2" xfId="24398"/>
    <cellStyle name="常规 7 2 4 2 4 2 3" xfId="24399"/>
    <cellStyle name="注释 3 2 5 4 2 2" xfId="24400"/>
    <cellStyle name="汇总 3 3 8" xfId="24401"/>
    <cellStyle name="常规 7 2 4 2 4 2 3 2" xfId="24402"/>
    <cellStyle name="常规 7 2 4 2 4 2 4" xfId="24403"/>
    <cellStyle name="常规 7 2 4 2 4 3" xfId="24404"/>
    <cellStyle name="常规 7 2 4 2 4 3 2" xfId="24405"/>
    <cellStyle name="常规 7 2 4 2 4 4 2" xfId="24406"/>
    <cellStyle name="常规 7 2 4 2 4 4 2 2" xfId="24407"/>
    <cellStyle name="常规 7 2 4 2 4 4 3" xfId="24408"/>
    <cellStyle name="常规 7 2 4 2 4 5" xfId="24409"/>
    <cellStyle name="链接单元格 2 2 3 2 2 2" xfId="24410"/>
    <cellStyle name="常规 7 2 4 2 45 2" xfId="24411"/>
    <cellStyle name="输入 2 2 2 2 2 4" xfId="24412"/>
    <cellStyle name="常规 7 2 4 2 45 2 2" xfId="24413"/>
    <cellStyle name="常规 7 2 4 2 45 3" xfId="24414"/>
    <cellStyle name="常规 7 2 4 2 45 3 2" xfId="24415"/>
    <cellStyle name="常规 7 2 4 2 45 4" xfId="24416"/>
    <cellStyle name="常规 7 2 4 2 46" xfId="24417"/>
    <cellStyle name="输出 3 2 5 4 2" xfId="24418"/>
    <cellStyle name="常规 7 2 4 2 46 2" xfId="24419"/>
    <cellStyle name="常规 7 2 4 2 47 2" xfId="24420"/>
    <cellStyle name="常规 7 2 4 2 48" xfId="24421"/>
    <cellStyle name="常规 7 2 4 2 5 2" xfId="24422"/>
    <cellStyle name="常规 7 2 4 2 5 2 2" xfId="24423"/>
    <cellStyle name="适中 2 2 2 3 4" xfId="24424"/>
    <cellStyle name="常规 7 2 4 2 5 2 2 2" xfId="24425"/>
    <cellStyle name="适中 2 2 2 3 4 2" xfId="24426"/>
    <cellStyle name="常规 7 2 4 2 5 2 3" xfId="24427"/>
    <cellStyle name="适中 2 2 2 3 5" xfId="24428"/>
    <cellStyle name="常规 7 2 4 2 5 2 3 2" xfId="24429"/>
    <cellStyle name="常规 7 2 4 2 5 2 4" xfId="24430"/>
    <cellStyle name="常规 7 2 4 2 5 3" xfId="24431"/>
    <cellStyle name="常规 7 2 4 2 5 3 2" xfId="24432"/>
    <cellStyle name="适中 2 2 2 4 4" xfId="24433"/>
    <cellStyle name="常规 7 2 4 2 5 4" xfId="24434"/>
    <cellStyle name="常规 7 20 2 25 2 2 2" xfId="24435"/>
    <cellStyle name="常规 7 20 2 30 2 2 2" xfId="24436"/>
    <cellStyle name="常规 7 2 4 2 5 4 2" xfId="24437"/>
    <cellStyle name="适中 2 2 2 5 4" xfId="24438"/>
    <cellStyle name="常规 7 2 4 2 5 4 2 2" xfId="24439"/>
    <cellStyle name="常规 7 2 4 2 5 4 3" xfId="24440"/>
    <cellStyle name="常规 7 2 4 2 5 5" xfId="24441"/>
    <cellStyle name="链接单元格 2 2 3 2 3 2" xfId="24442"/>
    <cellStyle name="常规 7 2 4 2 6 2" xfId="24443"/>
    <cellStyle name="警告文本 2 4 2 2 2" xfId="24444"/>
    <cellStyle name="常规 7 2 4 2 6 2 2" xfId="24445"/>
    <cellStyle name="常规 7 2 4 2 6 2 2 2" xfId="24446"/>
    <cellStyle name="常规 7 2 4 2 6 2 3" xfId="24447"/>
    <cellStyle name="常规 7 2 4 2 6 2 3 2" xfId="24448"/>
    <cellStyle name="常规 7 2 4 2 6 2 4" xfId="24449"/>
    <cellStyle name="常规 7 2 4 2 6 3" xfId="24450"/>
    <cellStyle name="常规 7 2 4 2 6 3 2" xfId="24451"/>
    <cellStyle name="常规 7 2 4 2 6 4" xfId="24452"/>
    <cellStyle name="常规 7 20 2 25 2 3 2" xfId="24453"/>
    <cellStyle name="常规 7 20 2 30 2 3 2" xfId="24454"/>
    <cellStyle name="常规 7 2 4 2 6 4 2" xfId="24455"/>
    <cellStyle name="常规 7 2 4 2 6 4 2 2" xfId="24456"/>
    <cellStyle name="常规 7 2 4 2 6 4 3" xfId="24457"/>
    <cellStyle name="常规 7 2 4 2 6 5" xfId="24458"/>
    <cellStyle name="常规 7 2 4 2 7 2 2" xfId="24459"/>
    <cellStyle name="强调文字颜色 6 2 5 4" xfId="24460"/>
    <cellStyle name="常规 7 2 4 2 7 2 2 2" xfId="24461"/>
    <cellStyle name="强调文字颜色 6 2 5 4 2" xfId="24462"/>
    <cellStyle name="常规 7 2 4 2 7 2 3 2" xfId="24463"/>
    <cellStyle name="常规 7 2 4 2 7 3" xfId="24464"/>
    <cellStyle name="常规 7 2 4 2 7 3 2" xfId="24465"/>
    <cellStyle name="强调文字颜色 6 2 6 4" xfId="24466"/>
    <cellStyle name="常规 7 2 4 2 7 4" xfId="24467"/>
    <cellStyle name="常规 7 2 4 2 7 4 2" xfId="24468"/>
    <cellStyle name="强调文字颜色 6 2 7 4" xfId="24469"/>
    <cellStyle name="常规 7 2 4 2 7 4 2 2" xfId="24470"/>
    <cellStyle name="常规 7 2 4 2 7 4 3" xfId="24471"/>
    <cellStyle name="常规 7 2 4 2 7 5" xfId="24472"/>
    <cellStyle name="常规 7 2 4 2 8" xfId="24473"/>
    <cellStyle name="警告文本 2 4 2 4" xfId="24474"/>
    <cellStyle name="常规 7 2 4 2 8 2" xfId="24475"/>
    <cellStyle name="常规 7 2 4 2 8 2 2" xfId="24476"/>
    <cellStyle name="强调文字颜色 6 3 5 4" xfId="24477"/>
    <cellStyle name="常规 7 2 4 2 8 2 2 2" xfId="24478"/>
    <cellStyle name="强调文字颜色 6 3 5 4 2" xfId="24479"/>
    <cellStyle name="常规 7 2 4 2 8 2 3" xfId="24480"/>
    <cellStyle name="强调文字颜色 6 3 5 5" xfId="24481"/>
    <cellStyle name="常规 7 2 4 2 8 2 3 2" xfId="24482"/>
    <cellStyle name="常规 7 2 4 2 8 2 4" xfId="24483"/>
    <cellStyle name="常规 7 2 4 2 8 3" xfId="24484"/>
    <cellStyle name="常规 7 2 4 2 8 3 2" xfId="24485"/>
    <cellStyle name="强调文字颜色 6 3 6 4" xfId="24486"/>
    <cellStyle name="常规 7 2 4 2 8 4" xfId="24487"/>
    <cellStyle name="常规 7 2 4 2 8 5" xfId="24488"/>
    <cellStyle name="常规 7 2 4 2 9" xfId="24489"/>
    <cellStyle name="常规 8 2 2 2 8 2" xfId="24490"/>
    <cellStyle name="常规 7 2 4 2 9 2" xfId="24491"/>
    <cellStyle name="常规 8 2 2 2 8 2 2" xfId="24492"/>
    <cellStyle name="常规 7 2 4 2 9 2 2" xfId="24493"/>
    <cellStyle name="常规 7 2 4 2 9 2 2 2" xfId="24494"/>
    <cellStyle name="常规 7 2 4 2 9 2 3" xfId="24495"/>
    <cellStyle name="常规 7 2 4 2 9 2 3 2" xfId="24496"/>
    <cellStyle name="常规 7 2 4 2 9 3" xfId="24497"/>
    <cellStyle name="常规 7 2 4 2 9 3 2" xfId="24498"/>
    <cellStyle name="注释 3 63 2 2 2" xfId="24499"/>
    <cellStyle name="注释 3 58 2 2 2" xfId="24500"/>
    <cellStyle name="常规 7 2 4 2 9 4" xfId="24501"/>
    <cellStyle name="常规 7 2 4 2 9 4 2" xfId="24502"/>
    <cellStyle name="常规 7 2 4 2 9 4 2 2" xfId="24503"/>
    <cellStyle name="常规 7 2 4 2 9 4 3" xfId="24504"/>
    <cellStyle name="常规 7 2 4 2 9 5" xfId="24505"/>
    <cellStyle name="好 3 3 2 2 2" xfId="24506"/>
    <cellStyle name="常规 7 2 4 25 2 2 2" xfId="24507"/>
    <cellStyle name="常规 7 2 4 30 2 2 2" xfId="24508"/>
    <cellStyle name="常规 7 2 4 25 2 3" xfId="24509"/>
    <cellStyle name="常规 7 2 4 30 2 3" xfId="24510"/>
    <cellStyle name="常规 7 2 4 25 2 3 2" xfId="24511"/>
    <cellStyle name="常规 7 2 4 30 2 3 2" xfId="24512"/>
    <cellStyle name="常规 7 2 4 25 2 4" xfId="24513"/>
    <cellStyle name="常规 7 2 4 30 2 4" xfId="24514"/>
    <cellStyle name="常规 7 2 4 25 3 2" xfId="24515"/>
    <cellStyle name="常规 7 2 4 30 3 2" xfId="24516"/>
    <cellStyle name="常规 7 2 4 26 2 2" xfId="24517"/>
    <cellStyle name="常规 7 2 4 31 2 2" xfId="24518"/>
    <cellStyle name="汇总 3 2 3 3" xfId="24519"/>
    <cellStyle name="常规 7 2 4 26 2 3" xfId="24520"/>
    <cellStyle name="常规 7 2 4 31 2 3" xfId="24521"/>
    <cellStyle name="汇总 3 2 3 4" xfId="24522"/>
    <cellStyle name="常规 7 2 4 26 3 2" xfId="24523"/>
    <cellStyle name="常规 7 2 4 31 3 2" xfId="24524"/>
    <cellStyle name="汇总 3 2 4 3" xfId="24525"/>
    <cellStyle name="常规 7 2 4 27 2" xfId="24526"/>
    <cellStyle name="常规 7 2 4 32 2" xfId="24527"/>
    <cellStyle name="常规 7 2 4 27 2 2" xfId="24528"/>
    <cellStyle name="常规 7 2 4 32 2 2" xfId="24529"/>
    <cellStyle name="汇总 3 3 3 3" xfId="24530"/>
    <cellStyle name="常规 7 2 4 27 2 2 2" xfId="24531"/>
    <cellStyle name="常规 7 2 4 32 2 2 2" xfId="24532"/>
    <cellStyle name="汇总 3 3 3 3 2" xfId="24533"/>
    <cellStyle name="常规 7 2 4 27 2 3" xfId="24534"/>
    <cellStyle name="常规 7 2 4 32 2 3" xfId="24535"/>
    <cellStyle name="汇总 3 3 3 4" xfId="24536"/>
    <cellStyle name="常规 7 2 4 27 2 3 2" xfId="24537"/>
    <cellStyle name="常规 7 2 4 32 2 3 2" xfId="24538"/>
    <cellStyle name="汇总 3 3 3 4 2" xfId="24539"/>
    <cellStyle name="常规 7 2 4 27 2 4" xfId="24540"/>
    <cellStyle name="常规 7 2 4 32 2 4" xfId="24541"/>
    <cellStyle name="常规 7 20 2 7 2" xfId="24542"/>
    <cellStyle name="汇总 3 3 3 5" xfId="24543"/>
    <cellStyle name="常规 7 2 4 27 3" xfId="24544"/>
    <cellStyle name="常规 7 2 4 32 3" xfId="24545"/>
    <cellStyle name="常规 7 2 4 27 3 2" xfId="24546"/>
    <cellStyle name="常规 7 2 4 32 3 2" xfId="24547"/>
    <cellStyle name="汇总 3 3 4 3" xfId="24548"/>
    <cellStyle name="常规 7 2 4 27 4 2" xfId="24549"/>
    <cellStyle name="常规 7 2 4 32 4 2" xfId="24550"/>
    <cellStyle name="汇总 3 3 5 3" xfId="24551"/>
    <cellStyle name="常规 7 2 4 27 5" xfId="24552"/>
    <cellStyle name="常规 7 2 4 32 5" xfId="24553"/>
    <cellStyle name="常规 7 2 4 28" xfId="24554"/>
    <cellStyle name="常规 7 2 4 33" xfId="24555"/>
    <cellStyle name="常规 7 2 4 28 2" xfId="24556"/>
    <cellStyle name="常规 7 2 4 33 2" xfId="24557"/>
    <cellStyle name="常规 7 2 4 28 2 2" xfId="24558"/>
    <cellStyle name="常规 7 2 4 33 2 2" xfId="24559"/>
    <cellStyle name="常规 7 2 4 28 2 2 2" xfId="24560"/>
    <cellStyle name="常规 7 2 4 33 2 2 2" xfId="24561"/>
    <cellStyle name="常规 7 2 4 28 2 3" xfId="24562"/>
    <cellStyle name="常规 7 2 4 33 2 3" xfId="24563"/>
    <cellStyle name="常规 7 2 4 28 2 3 2" xfId="24564"/>
    <cellStyle name="常规 7 2 4 33 2 3 2" xfId="24565"/>
    <cellStyle name="常规 7 2 4 28 2 4" xfId="24566"/>
    <cellStyle name="常规 7 2 4 33 2 4" xfId="24567"/>
    <cellStyle name="常规 8 4 2 16 4 2 2" xfId="24568"/>
    <cellStyle name="常规 8 4 2 21 4 2 2" xfId="24569"/>
    <cellStyle name="常规 7 2 4 28 3" xfId="24570"/>
    <cellStyle name="常规 7 2 4 33 3" xfId="24571"/>
    <cellStyle name="常规 7 2 4 28 3 2" xfId="24572"/>
    <cellStyle name="常规 7 2 4 33 3 2" xfId="24573"/>
    <cellStyle name="常规 7 2 4 28 4 2" xfId="24574"/>
    <cellStyle name="常规 7 2 4 33 4 2" xfId="24575"/>
    <cellStyle name="常规 7 2 4 28 5" xfId="24576"/>
    <cellStyle name="常规 7 2 4 33 5" xfId="24577"/>
    <cellStyle name="常规 7 2 4 29" xfId="24578"/>
    <cellStyle name="常规 7 2 4 34" xfId="24579"/>
    <cellStyle name="常规 7 2 4 29 2" xfId="24580"/>
    <cellStyle name="常规 7 2 4 34 2" xfId="24581"/>
    <cellStyle name="常规 7 2 4 29 2 2" xfId="24582"/>
    <cellStyle name="常规 7 2 4 34 2 2" xfId="24583"/>
    <cellStyle name="常规 7 2 4 29 2 2 2" xfId="24584"/>
    <cellStyle name="常规 7 2 4 34 2 2 2" xfId="24585"/>
    <cellStyle name="常规 7 2 4 29 2 3" xfId="24586"/>
    <cellStyle name="常规 7 2 4 34 2 3" xfId="24587"/>
    <cellStyle name="常规 7 2 4 29 2 3 2" xfId="24588"/>
    <cellStyle name="常规 7 2 4 34 2 3 2" xfId="24589"/>
    <cellStyle name="常规 7 2 4 29 2 4" xfId="24590"/>
    <cellStyle name="常规 7 2 4 34 2 4" xfId="24591"/>
    <cellStyle name="常规 7 2 4 29 3 2" xfId="24592"/>
    <cellStyle name="常规 7 2 4 34 3 2" xfId="24593"/>
    <cellStyle name="常规 7 2 4 29 4" xfId="24594"/>
    <cellStyle name="常规 7 2 4 34 4" xfId="24595"/>
    <cellStyle name="常规 7 2 4 29 4 2" xfId="24596"/>
    <cellStyle name="常规 7 2 4 34 4 2" xfId="24597"/>
    <cellStyle name="常规 7 2 4 29 5" xfId="24598"/>
    <cellStyle name="常规 7 2 4 34 5" xfId="24599"/>
    <cellStyle name="常规 7 2 4 3 2" xfId="24600"/>
    <cellStyle name="输出 2 2 2 3 2 2" xfId="24601"/>
    <cellStyle name="常规 7 2 4 3 2 2" xfId="24602"/>
    <cellStyle name="常规 7 20 8 4 3" xfId="24603"/>
    <cellStyle name="输出 2 2 2 3 2 2 2" xfId="24604"/>
    <cellStyle name="常规 7 2 4 3 2 2 2" xfId="24605"/>
    <cellStyle name="常规 7 2 4 3 2 3" xfId="24606"/>
    <cellStyle name="常规 7 2 4 3 2 3 2" xfId="24607"/>
    <cellStyle name="常规 7 2 4 3 2 4" xfId="24608"/>
    <cellStyle name="常规 7 2 4 3 3" xfId="24609"/>
    <cellStyle name="输出 2 2 2 3 2 3" xfId="24610"/>
    <cellStyle name="常规 7 2 4 3 3 2" xfId="24611"/>
    <cellStyle name="输出 2 2 2 3 2 3 2" xfId="24612"/>
    <cellStyle name="常规 7 2 4 3 4" xfId="24613"/>
    <cellStyle name="强调文字颜色 2 3 2 2 2" xfId="24614"/>
    <cellStyle name="输出 2 2 2 3 2 4" xfId="24615"/>
    <cellStyle name="常规 7 2 4 3 4 2" xfId="24616"/>
    <cellStyle name="强调文字颜色 2 3 2 2 2 2" xfId="24617"/>
    <cellStyle name="常规 7 2 4 3 5" xfId="24618"/>
    <cellStyle name="强调文字颜色 2 3 2 2 3" xfId="24619"/>
    <cellStyle name="常规 7 2 4 35" xfId="24620"/>
    <cellStyle name="常规 7 2 4 40" xfId="24621"/>
    <cellStyle name="常规 7 2 4 35 2" xfId="24622"/>
    <cellStyle name="常规 7 2 4 40 2" xfId="24623"/>
    <cellStyle name="常规 7 2 4 35 2 2" xfId="24624"/>
    <cellStyle name="常规 7 2 4 40 2 2" xfId="24625"/>
    <cellStyle name="常规 7 2 4 35 2 2 2" xfId="24626"/>
    <cellStyle name="常规 7 2 4 40 2 2 2" xfId="24627"/>
    <cellStyle name="常规 7 2 4 35 2 3" xfId="24628"/>
    <cellStyle name="常规 7 2 4 40 2 3" xfId="24629"/>
    <cellStyle name="常规 7 2 4 35 2 3 2" xfId="24630"/>
    <cellStyle name="常规 7 2 4 40 2 3 2" xfId="24631"/>
    <cellStyle name="常规 7 2 4 36" xfId="24632"/>
    <cellStyle name="常规 7 2 4 41" xfId="24633"/>
    <cellStyle name="常规 7 2 4 36 2" xfId="24634"/>
    <cellStyle name="常规 7 2 4 41 2" xfId="24635"/>
    <cellStyle name="常规 7 2 4 36 2 2" xfId="24636"/>
    <cellStyle name="常规 7 2 4 41 2 2" xfId="24637"/>
    <cellStyle name="常规 7 2 4 36 2 3" xfId="24638"/>
    <cellStyle name="常规 7 2 4 41 2 3" xfId="24639"/>
    <cellStyle name="常规 7 2 4 36 2 3 2" xfId="24640"/>
    <cellStyle name="常规 7 2 4 41 2 3 2" xfId="24641"/>
    <cellStyle name="常规 7 2 4 36 4" xfId="24642"/>
    <cellStyle name="常规 7 2 4 41 4" xfId="24643"/>
    <cellStyle name="常规 7 2 4 36 5" xfId="24644"/>
    <cellStyle name="常规 7 2 4 41 5" xfId="24645"/>
    <cellStyle name="常规 7 2 4 37 2 2 2" xfId="24646"/>
    <cellStyle name="常规 7 2 4 42 2 2 2" xfId="24647"/>
    <cellStyle name="常规 7 2 4 37 2 3" xfId="24648"/>
    <cellStyle name="常规 7 2 4 42 2 3" xfId="24649"/>
    <cellStyle name="常规 7 2 4 37 2 3 2" xfId="24650"/>
    <cellStyle name="常规 7 2 4 42 2 3 2" xfId="24651"/>
    <cellStyle name="常规 7 2 4 37 4 2" xfId="24652"/>
    <cellStyle name="常规 7 2 4 42 4 2" xfId="24653"/>
    <cellStyle name="常规 7 2 4 38 2 2 2" xfId="24654"/>
    <cellStyle name="常规 7 2 4 43 2 2 2" xfId="24655"/>
    <cellStyle name="常规 7 2 4 38 2 3" xfId="24656"/>
    <cellStyle name="常规 7 2 4 43 2 3" xfId="24657"/>
    <cellStyle name="常规 7 2 4 38 2 3 2" xfId="24658"/>
    <cellStyle name="常规 7 2 4 43 2 3 2" xfId="24659"/>
    <cellStyle name="常规 7 2 4 38 3" xfId="24660"/>
    <cellStyle name="常规 7 2 4 43 3" xfId="24661"/>
    <cellStyle name="常规 7 2 4 38 4" xfId="24662"/>
    <cellStyle name="常规 7 2 4 43 4" xfId="24663"/>
    <cellStyle name="常规 7 2 4 38 4 2" xfId="24664"/>
    <cellStyle name="常规 7 2 4 43 4 2" xfId="24665"/>
    <cellStyle name="常规 7 2 4 39 4" xfId="24666"/>
    <cellStyle name="常规 7 2 4 44 4" xfId="24667"/>
    <cellStyle name="常规 7 2 4 39 4 2" xfId="24668"/>
    <cellStyle name="常规 7 2 4 44 4 2" xfId="24669"/>
    <cellStyle name="计算 2 2 2 5 4" xfId="24670"/>
    <cellStyle name="常规 7 2 4 4" xfId="24671"/>
    <cellStyle name="输出 2 2 2 3 3" xfId="24672"/>
    <cellStyle name="注释 3 20 2" xfId="24673"/>
    <cellStyle name="注释 3 15 2" xfId="24674"/>
    <cellStyle name="常规 7 2 4 4 2" xfId="24675"/>
    <cellStyle name="输出 2 2 2 3 3 2" xfId="24676"/>
    <cellStyle name="注释 3 20 2 2" xfId="24677"/>
    <cellStyle name="注释 3 15 2 2" xfId="24678"/>
    <cellStyle name="常规 7 2 4 4 2 2 2" xfId="24679"/>
    <cellStyle name="常规 7 2 4 4 2 3" xfId="24680"/>
    <cellStyle name="好 2 5 2 2 2" xfId="24681"/>
    <cellStyle name="警告文本 2 2 5 2" xfId="24682"/>
    <cellStyle name="常规 7 2 4 4 2 3 2" xfId="24683"/>
    <cellStyle name="警告文本 2 2 5 2 2" xfId="24684"/>
    <cellStyle name="常规 7 2 4 4 2 4" xfId="24685"/>
    <cellStyle name="警告文本 2 2 5 3" xfId="24686"/>
    <cellStyle name="常规 7 2 4 4 3" xfId="24687"/>
    <cellStyle name="注释 3 20 2 3" xfId="24688"/>
    <cellStyle name="注释 3 15 2 3" xfId="24689"/>
    <cellStyle name="常规 7 2 4 4 4" xfId="24690"/>
    <cellStyle name="注释 3 20 2 4" xfId="24691"/>
    <cellStyle name="强调文字颜色 2 3 2 3 2" xfId="24692"/>
    <cellStyle name="注释 3 15 2 4" xfId="24693"/>
    <cellStyle name="常规 7 2 4 4 5" xfId="24694"/>
    <cellStyle name="强调文字颜色 2 3 2 3 3" xfId="24695"/>
    <cellStyle name="常规 7 2 4 45 2" xfId="24696"/>
    <cellStyle name="千位分隔[0] 3 2 5" xfId="24697"/>
    <cellStyle name="常规 7 2 4 45 2 2" xfId="24698"/>
    <cellStyle name="千位分隔[0] 3 2 5 2" xfId="24699"/>
    <cellStyle name="常规 7 2 4 45 3 2" xfId="24700"/>
    <cellStyle name="常规 7 2 4 45 4" xfId="24701"/>
    <cellStyle name="常规 7 2 4 46" xfId="24702"/>
    <cellStyle name="常规 7 2 4 46 2" xfId="24703"/>
    <cellStyle name="常规 7 2 4 8" xfId="24704"/>
    <cellStyle name="常规 7 2 4 47" xfId="24705"/>
    <cellStyle name="常规 7 2 4 47 2" xfId="24706"/>
    <cellStyle name="常规 7 2 4 47 3" xfId="24707"/>
    <cellStyle name="常规 7 2 4 48" xfId="24708"/>
    <cellStyle name="常规 7 2 4 48 2" xfId="24709"/>
    <cellStyle name="常规 7 2 4 49" xfId="24710"/>
    <cellStyle name="常规 7 2 4 49 2" xfId="24711"/>
    <cellStyle name="常规 7 2 4 5" xfId="24712"/>
    <cellStyle name="千位分隔[0] 3 3 2" xfId="24713"/>
    <cellStyle name="输出 2 2 2 3 4" xfId="24714"/>
    <cellStyle name="注释 3 20 3" xfId="24715"/>
    <cellStyle name="注释 3 15 3" xfId="24716"/>
    <cellStyle name="常规 7 2 4 5 2" xfId="24717"/>
    <cellStyle name="千位分隔[0] 3 3 2 2" xfId="24718"/>
    <cellStyle name="输出 2 2 2 3 4 2" xfId="24719"/>
    <cellStyle name="注释 3 20 3 2" xfId="24720"/>
    <cellStyle name="注释 3 15 3 2" xfId="24721"/>
    <cellStyle name="常规 7 2 4 5 2 2" xfId="24722"/>
    <cellStyle name="千位分隔[0] 3 3 2 2 2" xfId="24723"/>
    <cellStyle name="常规 7 2 4 5 2 2 2" xfId="24724"/>
    <cellStyle name="常规 7 2 4 5 2 3" xfId="24725"/>
    <cellStyle name="警告文本 2 3 5 2" xfId="24726"/>
    <cellStyle name="常规 7 2 4 5 2 3 2" xfId="24727"/>
    <cellStyle name="警告文本 2 3 5 2 2" xfId="24728"/>
    <cellStyle name="常规 7 2 4 5 3" xfId="24729"/>
    <cellStyle name="千位分隔[0] 3 3 2 3" xfId="24730"/>
    <cellStyle name="常规 7 2 4 5 3 2" xfId="24731"/>
    <cellStyle name="常规 7 2 4 5 4" xfId="24732"/>
    <cellStyle name="强调文字颜色 2 3 2 4 2" xfId="24733"/>
    <cellStyle name="常规 7 2 4 5 5" xfId="24734"/>
    <cellStyle name="常规 7 2 4 6 2 2" xfId="24735"/>
    <cellStyle name="强调文字颜色 2 3 2 4 3" xfId="24736"/>
    <cellStyle name="常规 7 2 4 6" xfId="24737"/>
    <cellStyle name="千位分隔[0] 3 3 3" xfId="24738"/>
    <cellStyle name="输出 2 2 2 3 5" xfId="24739"/>
    <cellStyle name="注释 3 20 4" xfId="24740"/>
    <cellStyle name="注释 3 15 4" xfId="24741"/>
    <cellStyle name="常规 7 2 4 6 2" xfId="24742"/>
    <cellStyle name="千位分隔[0] 3 3 3 2" xfId="24743"/>
    <cellStyle name="注释 3 20 4 2" xfId="24744"/>
    <cellStyle name="注释 3 15 4 2" xfId="24745"/>
    <cellStyle name="常规 7 2 4 6 2 3" xfId="24746"/>
    <cellStyle name="强调文字颜色 2 3 2 4 4" xfId="24747"/>
    <cellStyle name="常规 7 2 4 6 2 3 2" xfId="24748"/>
    <cellStyle name="强调文字颜色 2 3 2 4 4 2" xfId="24749"/>
    <cellStyle name="常规 7 2 4 6 3" xfId="24750"/>
    <cellStyle name="常规 7 2 4 6 5" xfId="24751"/>
    <cellStyle name="常规 7 2 4 6 3 2" xfId="24752"/>
    <cellStyle name="强调文字颜色 2 3 2 5 3" xfId="24753"/>
    <cellStyle name="常规 7 2 4 6 4" xfId="24754"/>
    <cellStyle name="强调文字颜色 2 3 2 5 2" xfId="24755"/>
    <cellStyle name="常规 7 2 4 7" xfId="24756"/>
    <cellStyle name="千位分隔[0] 3 3 4" xfId="24757"/>
    <cellStyle name="注释 3 20 5" xfId="24758"/>
    <cellStyle name="注释 3 15 5" xfId="24759"/>
    <cellStyle name="常规 7 2 4 7 2" xfId="24760"/>
    <cellStyle name="计算 2 2 4 2 4" xfId="24761"/>
    <cellStyle name="常规 7 2 4 7 2 2" xfId="24762"/>
    <cellStyle name="强调文字颜色 2 3 3 4 3" xfId="24763"/>
    <cellStyle name="常规 7 2 4 7 2 2 2" xfId="24764"/>
    <cellStyle name="强调文字颜色 2 3 3 4 3 2" xfId="24765"/>
    <cellStyle name="常规 7 2 4 7 2 3" xfId="24766"/>
    <cellStyle name="强调文字颜色 2 3 3 4 4" xfId="24767"/>
    <cellStyle name="常规 7 2 4 7 2 3 2" xfId="24768"/>
    <cellStyle name="强调文字颜色 2 3 3 4 4 2" xfId="24769"/>
    <cellStyle name="常规 7 2 4 7 2 4" xfId="24770"/>
    <cellStyle name="强调文字颜色 2 3 3 4 5" xfId="24771"/>
    <cellStyle name="常规 7 2 4 8 2" xfId="24772"/>
    <cellStyle name="常规 7 2 4 8 2 2" xfId="24773"/>
    <cellStyle name="常规 7 2 4 8 2 2 2" xfId="24774"/>
    <cellStyle name="常规 7 2 4 8 2 3" xfId="24775"/>
    <cellStyle name="常规 7 2 4 8 2 3 2" xfId="24776"/>
    <cellStyle name="常规 7 2 4 8 2 4" xfId="24777"/>
    <cellStyle name="常规 7 2 4 9 2" xfId="24778"/>
    <cellStyle name="常规 7 2 4 9 2 2" xfId="24779"/>
    <cellStyle name="常规 7 2 4 9 2 2 2" xfId="24780"/>
    <cellStyle name="常规 7 2 4 9 2 3" xfId="24781"/>
    <cellStyle name="常规 7 2 4 9 2 4" xfId="24782"/>
    <cellStyle name="常规 7 2 4 9 3" xfId="24783"/>
    <cellStyle name="常规 7 2 4 9 3 2" xfId="24784"/>
    <cellStyle name="常规 7 2 4 9 4" xfId="24785"/>
    <cellStyle name="强调文字颜色 2 3 2 8 2" xfId="24786"/>
    <cellStyle name="常规 7 2 4 9 5" xfId="24787"/>
    <cellStyle name="强调文字颜色 2 3 2 5 4 2" xfId="24788"/>
    <cellStyle name="常规 7 2 45 2 2" xfId="24789"/>
    <cellStyle name="常规 7 2 50 2 2" xfId="24790"/>
    <cellStyle name="常规 7 2 45 2 2 2" xfId="24791"/>
    <cellStyle name="常规 7 2 50 2 2 2" xfId="24792"/>
    <cellStyle name="常规 7 2 45 2 3" xfId="24793"/>
    <cellStyle name="常规 7 2 50 2 3" xfId="24794"/>
    <cellStyle name="常规 7 2 45 2 3 2" xfId="24795"/>
    <cellStyle name="常规 7 2 50 2 3 2" xfId="24796"/>
    <cellStyle name="常规 7 2 45 2 4" xfId="24797"/>
    <cellStyle name="常规 7 2 50 2 4" xfId="24798"/>
    <cellStyle name="常规 7 2 45 3" xfId="24799"/>
    <cellStyle name="常规 7 2 50 3" xfId="24800"/>
    <cellStyle name="常规 7 2 45 3 2" xfId="24801"/>
    <cellStyle name="常规 7 2 50 3 2" xfId="24802"/>
    <cellStyle name="常规 7 2 45 4" xfId="24803"/>
    <cellStyle name="常规 7 2 50 4" xfId="24804"/>
    <cellStyle name="常规 7 2 45 4 2" xfId="24805"/>
    <cellStyle name="常规 7 2 50 4 2" xfId="24806"/>
    <cellStyle name="常规 7 2 45 4 2 2" xfId="24807"/>
    <cellStyle name="常规 7 2 50 4 2 2" xfId="24808"/>
    <cellStyle name="常规 7 2 45 4 3" xfId="24809"/>
    <cellStyle name="常规 7 2 50 4 3" xfId="24810"/>
    <cellStyle name="常规 7 20 2 8 2 2 2" xfId="24811"/>
    <cellStyle name="常规 7 2 45 5" xfId="24812"/>
    <cellStyle name="常规 7 2 50 5" xfId="24813"/>
    <cellStyle name="常规 8 10 2 2 2" xfId="24814"/>
    <cellStyle name="常规 7 2 46 3" xfId="24815"/>
    <cellStyle name="常规 7 2 51 3" xfId="24816"/>
    <cellStyle name="常规 8 2 2 19 4 2 2" xfId="24817"/>
    <cellStyle name="常规 8 2 2 24 4 2 2" xfId="24818"/>
    <cellStyle name="常规 7 2 46 4" xfId="24819"/>
    <cellStyle name="常规 7 2 51 4" xfId="24820"/>
    <cellStyle name="强调文字颜色 4 3 2 5 2 2" xfId="24821"/>
    <cellStyle name="常规 7 2 46 4 3" xfId="24822"/>
    <cellStyle name="常规 7 2 51 4 3" xfId="24823"/>
    <cellStyle name="常规 7 2 46 5" xfId="24824"/>
    <cellStyle name="常规 7 2 51 5" xfId="24825"/>
    <cellStyle name="解释性文本 2 7 2 2" xfId="24826"/>
    <cellStyle name="常规 8 10 2 3 2" xfId="24827"/>
    <cellStyle name="强调文字颜色 4 3 2 5 2 3" xfId="24828"/>
    <cellStyle name="常规 7 2 47 2" xfId="24829"/>
    <cellStyle name="常规 7 2 52 2" xfId="24830"/>
    <cellStyle name="常规 7 2 47 3" xfId="24831"/>
    <cellStyle name="常规 7 2 52 3" xfId="24832"/>
    <cellStyle name="常规 7 2 47 4" xfId="24833"/>
    <cellStyle name="常规 7 2 52 4" xfId="24834"/>
    <cellStyle name="强调文字颜色 4 3 2 5 3 2" xfId="24835"/>
    <cellStyle name="常规 7 2 47 4 3" xfId="24836"/>
    <cellStyle name="常规 7 2 52 4 3" xfId="24837"/>
    <cellStyle name="常规 7 2 47 5" xfId="24838"/>
    <cellStyle name="常规 7 2 52 5" xfId="24839"/>
    <cellStyle name="解释性文本 2 7 3 2" xfId="24840"/>
    <cellStyle name="常规 7 2 48 2 2" xfId="24841"/>
    <cellStyle name="常规 7 2 53 2 2" xfId="24842"/>
    <cellStyle name="常规 7 20 38 5" xfId="24843"/>
    <cellStyle name="常规 7 20 43 5" xfId="24844"/>
    <cellStyle name="常规 7 2 48 2 2 2" xfId="24845"/>
    <cellStyle name="常规 7 2 53 2 2 2" xfId="24846"/>
    <cellStyle name="常规 7 2 48 2 3" xfId="24847"/>
    <cellStyle name="常规 7 2 53 2 3" xfId="24848"/>
    <cellStyle name="常规 7 2 48 2 3 2" xfId="24849"/>
    <cellStyle name="常规 7 2 53 2 3 2" xfId="24850"/>
    <cellStyle name="常规 7 2 48 2 4" xfId="24851"/>
    <cellStyle name="常规 7 2 53 2 4" xfId="24852"/>
    <cellStyle name="输入 2 2 2 3 2 2 2" xfId="24853"/>
    <cellStyle name="常规 7 2 48 3" xfId="24854"/>
    <cellStyle name="常规 7 2 53 3" xfId="24855"/>
    <cellStyle name="常规 7 2 48 3 2" xfId="24856"/>
    <cellStyle name="常规 7 2 53 3 2" xfId="24857"/>
    <cellStyle name="常规 7 20 39 5" xfId="24858"/>
    <cellStyle name="常规 7 20 44 5" xfId="24859"/>
    <cellStyle name="常规 7 2 48 4" xfId="24860"/>
    <cellStyle name="常规 7 2 53 4" xfId="24861"/>
    <cellStyle name="强调文字颜色 4 3 2 5 4 2" xfId="24862"/>
    <cellStyle name="常规 7 2 48 4 2" xfId="24863"/>
    <cellStyle name="常规 7 2 53 4 2" xfId="24864"/>
    <cellStyle name="常规 7 2 48 4 2 2" xfId="24865"/>
    <cellStyle name="常规 7 2 53 4 2 2" xfId="24866"/>
    <cellStyle name="常规 7 2 48 4 3" xfId="24867"/>
    <cellStyle name="常规 7 2 53 4 3" xfId="24868"/>
    <cellStyle name="常规 7 2 48 5" xfId="24869"/>
    <cellStyle name="常规 7 2 53 5" xfId="24870"/>
    <cellStyle name="常规 7 2 49 2" xfId="24871"/>
    <cellStyle name="常规 7 2 54 2" xfId="24872"/>
    <cellStyle name="常规 7 2 49 2 2" xfId="24873"/>
    <cellStyle name="常规 7 2 54 2 2" xfId="24874"/>
    <cellStyle name="常规 7 2 49 2 2 2" xfId="24875"/>
    <cellStyle name="常规 7 2 54 2 2 2" xfId="24876"/>
    <cellStyle name="常规 7 2 49 2 3" xfId="24877"/>
    <cellStyle name="常规 7 2 54 2 3" xfId="24878"/>
    <cellStyle name="常规 7 2 49 2 3 2" xfId="24879"/>
    <cellStyle name="常规 7 2 54 2 3 2" xfId="24880"/>
    <cellStyle name="常规 7 2 49 2 4" xfId="24881"/>
    <cellStyle name="常规 7 2 54 2 4" xfId="24882"/>
    <cellStyle name="常规 7 2 49 3" xfId="24883"/>
    <cellStyle name="常规 7 2 54 3" xfId="24884"/>
    <cellStyle name="常规 7 2 49 3 2" xfId="24885"/>
    <cellStyle name="常规 7 2 54 3 2" xfId="24886"/>
    <cellStyle name="常规 7 2 49 4" xfId="24887"/>
    <cellStyle name="常规 7 2 54 4" xfId="24888"/>
    <cellStyle name="常规 7 2 49 4 2" xfId="24889"/>
    <cellStyle name="常规 7 2 54 4 2" xfId="24890"/>
    <cellStyle name="常规 7 2 49 4 2 2" xfId="24891"/>
    <cellStyle name="常规 7 2 54 4 2 2" xfId="24892"/>
    <cellStyle name="常规 7 2 49 4 3" xfId="24893"/>
    <cellStyle name="常规 7 2 54 4 3" xfId="24894"/>
    <cellStyle name="常规 7 2 49 5" xfId="24895"/>
    <cellStyle name="常规 7 2 54 5" xfId="24896"/>
    <cellStyle name="常规 7 2 5" xfId="24897"/>
    <cellStyle name="常规 7 2 5 2" xfId="24898"/>
    <cellStyle name="常规 7 2 5 2 2 2" xfId="24899"/>
    <cellStyle name="常规 7 2 5 2 3 2" xfId="24900"/>
    <cellStyle name="常规 7 2 5 3" xfId="24901"/>
    <cellStyle name="输出 2 2 2 4 2" xfId="24902"/>
    <cellStyle name="常规 7 2 5 4" xfId="24903"/>
    <cellStyle name="输出 2 2 2 4 3" xfId="24904"/>
    <cellStyle name="注释 3 21 2" xfId="24905"/>
    <cellStyle name="注释 3 16 2" xfId="24906"/>
    <cellStyle name="常规 7 2 5 4 2 2" xfId="24907"/>
    <cellStyle name="注释 3 21 2 2 2" xfId="24908"/>
    <cellStyle name="注释 3 16 2 2 2" xfId="24909"/>
    <cellStyle name="常规 7 2 5 4 3" xfId="24910"/>
    <cellStyle name="注释 3 21 2 3" xfId="24911"/>
    <cellStyle name="注释 3 16 2 3" xfId="24912"/>
    <cellStyle name="常规 7 2 5 5" xfId="24913"/>
    <cellStyle name="千位分隔[0] 3 4 2" xfId="24914"/>
    <cellStyle name="输出 2 2 2 4 4" xfId="24915"/>
    <cellStyle name="注释 3 21 3" xfId="24916"/>
    <cellStyle name="注释 3 16 3" xfId="24917"/>
    <cellStyle name="常规 7 2 5 6" xfId="24918"/>
    <cellStyle name="千位分隔[0] 3 4 3" xfId="24919"/>
    <cellStyle name="输出 2 2 2 4 5" xfId="24920"/>
    <cellStyle name="注释 3 21 4" xfId="24921"/>
    <cellStyle name="注释 3 16 4" xfId="24922"/>
    <cellStyle name="常规 7 2 55" xfId="24923"/>
    <cellStyle name="常规 7 2 60" xfId="24924"/>
    <cellStyle name="常规 7 2 55 2" xfId="24925"/>
    <cellStyle name="常规 7 2 60 2" xfId="24926"/>
    <cellStyle name="常规 7 2 55 2 2" xfId="24927"/>
    <cellStyle name="常规 7 2 60 2 2" xfId="24928"/>
    <cellStyle name="常规 7 2 55 2 2 2" xfId="24929"/>
    <cellStyle name="常规 76" xfId="24930"/>
    <cellStyle name="常规 81" xfId="24931"/>
    <cellStyle name="常规 7 2 55 2 3" xfId="24932"/>
    <cellStyle name="常规 7 2 55 2 3 2" xfId="24933"/>
    <cellStyle name="常规 7 2 55 2 4" xfId="24934"/>
    <cellStyle name="常规 7 2 55 3" xfId="24935"/>
    <cellStyle name="常规 7 2 60 3" xfId="24936"/>
    <cellStyle name="常规 7 2 55 3 2" xfId="24937"/>
    <cellStyle name="常规 7 2 60 3 2" xfId="24938"/>
    <cellStyle name="常规 7 2 55 4" xfId="24939"/>
    <cellStyle name="常规 7 2 60 4" xfId="24940"/>
    <cellStyle name="常规 7 2 55 4 3" xfId="24941"/>
    <cellStyle name="常规 7 2 55 5" xfId="24942"/>
    <cellStyle name="常规 7 2 56 2" xfId="24943"/>
    <cellStyle name="常规 7 2 61 2" xfId="24944"/>
    <cellStyle name="常规 7 2 56 2 2" xfId="24945"/>
    <cellStyle name="常规 7 2 56 2 2 2" xfId="24946"/>
    <cellStyle name="常规 7 2 56 2 3 2" xfId="24947"/>
    <cellStyle name="常规 7 2 56 2 4" xfId="24948"/>
    <cellStyle name="常规 7 2 56 3" xfId="24949"/>
    <cellStyle name="常规 7 2 56 3 2" xfId="24950"/>
    <cellStyle name="常规 7 2 56 4" xfId="24951"/>
    <cellStyle name="常规 7 2 56 4 2" xfId="24952"/>
    <cellStyle name="常规 7 2 56 4 2 2" xfId="24953"/>
    <cellStyle name="常规 7 2 56 4 3" xfId="24954"/>
    <cellStyle name="常规 7 2 56 5" xfId="24955"/>
    <cellStyle name="常规 7 2 57 2" xfId="24956"/>
    <cellStyle name="常规 7 2 62 2" xfId="24957"/>
    <cellStyle name="常规 7 2 57 2 2" xfId="24958"/>
    <cellStyle name="常规 7 2 57 2 3" xfId="24959"/>
    <cellStyle name="常规 7 2 57 2 4" xfId="24960"/>
    <cellStyle name="常规 7 2 57 3" xfId="24961"/>
    <cellStyle name="常规 7 2 57 3 2" xfId="24962"/>
    <cellStyle name="常规 7 2 57 4" xfId="24963"/>
    <cellStyle name="常规 7 2 57 4 2" xfId="24964"/>
    <cellStyle name="常规 7 2 57 4 2 2" xfId="24965"/>
    <cellStyle name="常规 7 2 57 4 3" xfId="24966"/>
    <cellStyle name="常规 7 2 57 5" xfId="24967"/>
    <cellStyle name="常规 7 2 58" xfId="24968"/>
    <cellStyle name="常规 7 2 63" xfId="24969"/>
    <cellStyle name="常规 7 2 58 2" xfId="24970"/>
    <cellStyle name="常规 7 2 63 2" xfId="24971"/>
    <cellStyle name="适中 3 2 2 2 4" xfId="24972"/>
    <cellStyle name="常规 7 2 58 2 2" xfId="24973"/>
    <cellStyle name="适中 3 2 2 2 4 2" xfId="24974"/>
    <cellStyle name="常规 7 2 58 2 3" xfId="24975"/>
    <cellStyle name="注释 3 34 5" xfId="24976"/>
    <cellStyle name="注释 3 29 5" xfId="24977"/>
    <cellStyle name="常规 7 2 58 2 3 2" xfId="24978"/>
    <cellStyle name="常规 7 2 58 2 4" xfId="24979"/>
    <cellStyle name="常规 7 2 58 3" xfId="24980"/>
    <cellStyle name="适中 3 2 2 2 5" xfId="24981"/>
    <cellStyle name="常规 7 2 58 3 2" xfId="24982"/>
    <cellStyle name="常规 7 2 58 4" xfId="24983"/>
    <cellStyle name="常规 7 2 58 5" xfId="24984"/>
    <cellStyle name="常规 7 2 59" xfId="24985"/>
    <cellStyle name="常规 7 2 64" xfId="24986"/>
    <cellStyle name="常规 7 2 59 2" xfId="24987"/>
    <cellStyle name="常规 7 2 64 2" xfId="24988"/>
    <cellStyle name="适中 3 2 2 3 4" xfId="24989"/>
    <cellStyle name="常规 7 2 59 2 2" xfId="24990"/>
    <cellStyle name="适中 3 2 2 3 4 2" xfId="24991"/>
    <cellStyle name="常规 7 2 59 2 3" xfId="24992"/>
    <cellStyle name="汇总 2" xfId="24993"/>
    <cellStyle name="常规 7 2 59 2 4" xfId="24994"/>
    <cellStyle name="汇总 3" xfId="24995"/>
    <cellStyle name="常规 7 2 59 3" xfId="24996"/>
    <cellStyle name="适中 3 2 2 3 5" xfId="24997"/>
    <cellStyle name="常规 7 2 59 3 2" xfId="24998"/>
    <cellStyle name="常规 7 2 59 4" xfId="24999"/>
    <cellStyle name="常规 7 2 59 4 2" xfId="25000"/>
    <cellStyle name="常规 7 2 59 4 3" xfId="25001"/>
    <cellStyle name="常规 7 2 6" xfId="25002"/>
    <cellStyle name="常规 7 2 6 2" xfId="25003"/>
    <cellStyle name="常规 7 2 6 3" xfId="25004"/>
    <cellStyle name="输出 2 2 2 5 2" xfId="25005"/>
    <cellStyle name="常规 7 2 6 4" xfId="25006"/>
    <cellStyle name="输出 2 2 2 5 3" xfId="25007"/>
    <cellStyle name="注释 3 22 2" xfId="25008"/>
    <cellStyle name="注释 3 17 2" xfId="25009"/>
    <cellStyle name="常规 7 2 6 5" xfId="25010"/>
    <cellStyle name="千位分隔[0] 3 5 2" xfId="25011"/>
    <cellStyle name="输出 2 2 2 5 4" xfId="25012"/>
    <cellStyle name="注释 3 22 3" xfId="25013"/>
    <cellStyle name="注释 3 17 3" xfId="25014"/>
    <cellStyle name="常规 7 2 65" xfId="25015"/>
    <cellStyle name="常规 7 2 66" xfId="25016"/>
    <cellStyle name="常规 7 20 2 26 2 2 2" xfId="25017"/>
    <cellStyle name="常规 7 20 2 31 2 2 2" xfId="25018"/>
    <cellStyle name="常规 7 2 7" xfId="25019"/>
    <cellStyle name="常规 7 2 7 2" xfId="25020"/>
    <cellStyle name="常规 7 2 7 2 2" xfId="25021"/>
    <cellStyle name="常规 7 2 7 2 2 2" xfId="25022"/>
    <cellStyle name="常规 8 4 2 8" xfId="25023"/>
    <cellStyle name="常规 7 2 7 3" xfId="25024"/>
    <cellStyle name="常规 8 2 49 2 2" xfId="25025"/>
    <cellStyle name="常规 8 2 54 2 2" xfId="25026"/>
    <cellStyle name="输出 2 2 2 6 2" xfId="25027"/>
    <cellStyle name="常规 7 2 7 3 2" xfId="25028"/>
    <cellStyle name="常规 7 2 7 4" xfId="25029"/>
    <cellStyle name="注释 3 23 2" xfId="25030"/>
    <cellStyle name="注释 3 18 2" xfId="25031"/>
    <cellStyle name="常规 7 2 7 4 2" xfId="25032"/>
    <cellStyle name="注释 3 23 2 2" xfId="25033"/>
    <cellStyle name="注释 3 18 2 2" xfId="25034"/>
    <cellStyle name="常规 7 2 7 4 2 2" xfId="25035"/>
    <cellStyle name="好 4 2 3 2 4" xfId="25036"/>
    <cellStyle name="注释 3 23 2 2 2" xfId="25037"/>
    <cellStyle name="注释 3 18 2 2 2" xfId="25038"/>
    <cellStyle name="常规 7 2 7 5" xfId="25039"/>
    <cellStyle name="千位分隔[0] 3 6 2" xfId="25040"/>
    <cellStyle name="注释 3 23 3" xfId="25041"/>
    <cellStyle name="注释 3 18 3" xfId="25042"/>
    <cellStyle name="常规 7 2 8 2" xfId="25043"/>
    <cellStyle name="常规 7 2 8 2 2" xfId="25044"/>
    <cellStyle name="常规 7 2 8 2 3 2" xfId="25045"/>
    <cellStyle name="常规 7 2 8 3" xfId="25046"/>
    <cellStyle name="输出 2 2 2 7 2" xfId="25047"/>
    <cellStyle name="常规 7 2 8 3 2" xfId="25048"/>
    <cellStyle name="常规 7 2 8 4" xfId="25049"/>
    <cellStyle name="强调文字颜色 6 2 2 4 2 2 2" xfId="25050"/>
    <cellStyle name="注释 3 24 2" xfId="25051"/>
    <cellStyle name="注释 3 19 2" xfId="25052"/>
    <cellStyle name="常规 7 2 8 4 2" xfId="25053"/>
    <cellStyle name="注释 3 24 2 2" xfId="25054"/>
    <cellStyle name="注释 3 19 2 2" xfId="25055"/>
    <cellStyle name="常规 7 2 8 5" xfId="25056"/>
    <cellStyle name="注释 3 24 3" xfId="25057"/>
    <cellStyle name="注释 3 19 3" xfId="25058"/>
    <cellStyle name="常规 7 2 9" xfId="25059"/>
    <cellStyle name="输出 3 4 2 2 2" xfId="25060"/>
    <cellStyle name="常规 7 2 9 2" xfId="25061"/>
    <cellStyle name="常规 7 2 9 2 2" xfId="25062"/>
    <cellStyle name="常规 7 2 9 3" xfId="25063"/>
    <cellStyle name="常规 7 2 9 3 2" xfId="25064"/>
    <cellStyle name="常规 7 2 9 4" xfId="25065"/>
    <cellStyle name="强调文字颜色 6 2 2 4 2 3 2" xfId="25066"/>
    <cellStyle name="常规 7 2 9 4 2" xfId="25067"/>
    <cellStyle name="常规 7 2 9 5" xfId="25068"/>
    <cellStyle name="常规 7 20 10 2" xfId="25069"/>
    <cellStyle name="强调文字颜色 6 2 2 2 3" xfId="25070"/>
    <cellStyle name="常规 7 20 10 2 2" xfId="25071"/>
    <cellStyle name="强调文字颜色 6 2 2 2 3 2" xfId="25072"/>
    <cellStyle name="常规 7 20 10 2 3" xfId="25073"/>
    <cellStyle name="强调文字颜色 6 2 2 2 3 3" xfId="25074"/>
    <cellStyle name="常规 7 20 10 2 4" xfId="25075"/>
    <cellStyle name="强调文字颜色 6 2 2 2 3 4" xfId="25076"/>
    <cellStyle name="常规 7 20 10 3" xfId="25077"/>
    <cellStyle name="强调文字颜色 6 2 2 2 4" xfId="25078"/>
    <cellStyle name="常规 7 20 10 3 2" xfId="25079"/>
    <cellStyle name="强调文字颜色 6 2 2 2 4 2" xfId="25080"/>
    <cellStyle name="常规 7 20 10 4" xfId="25081"/>
    <cellStyle name="好 3 2 2 4 2 2 2" xfId="25082"/>
    <cellStyle name="强调文字颜色 6 2 2 2 5" xfId="25083"/>
    <cellStyle name="常规 7 20 10 5" xfId="25084"/>
    <cellStyle name="强调文字颜色 3 2 2 2 5 2 2" xfId="25085"/>
    <cellStyle name="强调文字颜色 6 2 2 2 6" xfId="25086"/>
    <cellStyle name="常规 7 20 11" xfId="25087"/>
    <cellStyle name="常规 7 20 11 2" xfId="25088"/>
    <cellStyle name="强调文字颜色 6 2 2 3 3" xfId="25089"/>
    <cellStyle name="常规 7 20 11 2 2" xfId="25090"/>
    <cellStyle name="强调文字颜色 6 2 2 3 3 2" xfId="25091"/>
    <cellStyle name="常规 7 20 11 2 3" xfId="25092"/>
    <cellStyle name="常规 7 20 11 2 4" xfId="25093"/>
    <cellStyle name="常规 7 20 11 3" xfId="25094"/>
    <cellStyle name="强调文字颜色 6 2 2 3 4" xfId="25095"/>
    <cellStyle name="常规 7 20 11 3 2" xfId="25096"/>
    <cellStyle name="强调文字颜色 6 2 2 3 4 2" xfId="25097"/>
    <cellStyle name="常规 7 20 11 4" xfId="25098"/>
    <cellStyle name="好 3 2 2 4 2 3 2" xfId="25099"/>
    <cellStyle name="强调文字颜色 6 2 2 3 5" xfId="25100"/>
    <cellStyle name="常规 7 20 11 4 2" xfId="25101"/>
    <cellStyle name="常规 7 20 11 4 2 2" xfId="25102"/>
    <cellStyle name="常规 7 20 11 4 3" xfId="25103"/>
    <cellStyle name="常规 7 20 11 5" xfId="25104"/>
    <cellStyle name="强调文字颜色 3 2 2 2 5 3 2" xfId="25105"/>
    <cellStyle name="常规 7 20 12" xfId="25106"/>
    <cellStyle name="常规 7 20 12 2" xfId="25107"/>
    <cellStyle name="强调文字颜色 6 2 2 4 3" xfId="25108"/>
    <cellStyle name="注释 3 74" xfId="25109"/>
    <cellStyle name="注释 3 69" xfId="25110"/>
    <cellStyle name="常规 7 20 12 2 2" xfId="25111"/>
    <cellStyle name="强调文字颜色 6 2 2 4 3 2" xfId="25112"/>
    <cellStyle name="注释 3 74 2" xfId="25113"/>
    <cellStyle name="注释 3 69 2" xfId="25114"/>
    <cellStyle name="常规 7 20 12 2 2 2" xfId="25115"/>
    <cellStyle name="注释 3 80" xfId="25116"/>
    <cellStyle name="注释 3 75" xfId="25117"/>
    <cellStyle name="常规 7 20 12 2 3" xfId="25118"/>
    <cellStyle name="注释 3 75 2" xfId="25119"/>
    <cellStyle name="常规 7 20 12 2 3 2" xfId="25120"/>
    <cellStyle name="注释 3 76" xfId="25121"/>
    <cellStyle name="常规 7 20 12 2 4" xfId="25122"/>
    <cellStyle name="常规 7 20 12 3 2" xfId="25123"/>
    <cellStyle name="强调文字颜色 6 2 2 4 4 2" xfId="25124"/>
    <cellStyle name="常规 7 20 12 4" xfId="25125"/>
    <cellStyle name="强调文字颜色 6 2 2 4 5" xfId="25126"/>
    <cellStyle name="常规 7 20 12 4 2" xfId="25127"/>
    <cellStyle name="常规 7 20 12 4 2 2" xfId="25128"/>
    <cellStyle name="常规 7 20 12 4 3" xfId="25129"/>
    <cellStyle name="常规 7 20 12 5" xfId="25130"/>
    <cellStyle name="常规 7 20 13" xfId="25131"/>
    <cellStyle name="好 4 3 4 3 2" xfId="25132"/>
    <cellStyle name="常规 7 20 13 2" xfId="25133"/>
    <cellStyle name="强调文字颜色 6 2 2 5 3" xfId="25134"/>
    <cellStyle name="常规 7 20 13 2 2" xfId="25135"/>
    <cellStyle name="强调文字颜色 6 2 2 5 3 2" xfId="25136"/>
    <cellStyle name="常规 7 20 13 2 3" xfId="25137"/>
    <cellStyle name="常规 7 20 13 2 4" xfId="25138"/>
    <cellStyle name="常规 7 20 13 3 2" xfId="25139"/>
    <cellStyle name="强调文字颜色 6 2 2 5 4 2" xfId="25140"/>
    <cellStyle name="常规 7 20 13 4" xfId="25141"/>
    <cellStyle name="强调文字颜色 6 2 2 5 5" xfId="25142"/>
    <cellStyle name="常规 7 20 13 4 2" xfId="25143"/>
    <cellStyle name="常规 7 20 13 4 2 2" xfId="25144"/>
    <cellStyle name="常规 7 55" xfId="25145"/>
    <cellStyle name="常规 7 60" xfId="25146"/>
    <cellStyle name="常规 7 20 13 4 3" xfId="25147"/>
    <cellStyle name="常规 7 20 13 5" xfId="25148"/>
    <cellStyle name="常规 7 20 14" xfId="25149"/>
    <cellStyle name="常规 7 20 14 2" xfId="25150"/>
    <cellStyle name="强调文字颜色 6 2 2 6 3" xfId="25151"/>
    <cellStyle name="常规 7 20 14 2 2" xfId="25152"/>
    <cellStyle name="强调文字颜色 6 2 2 6 3 2" xfId="25153"/>
    <cellStyle name="常规 7 20 14 2 2 2" xfId="25154"/>
    <cellStyle name="常规 7 20 14 2 3" xfId="25155"/>
    <cellStyle name="常规 7 20 14 2 4" xfId="25156"/>
    <cellStyle name="常规 7 20 14 3" xfId="25157"/>
    <cellStyle name="强调文字颜色 6 2 2 6 4" xfId="25158"/>
    <cellStyle name="常规 7 20 14 3 2" xfId="25159"/>
    <cellStyle name="常规 7 20 14 4" xfId="25160"/>
    <cellStyle name="汇总 2 2 2 2 2 2" xfId="25161"/>
    <cellStyle name="常规 7 20 14 4 2" xfId="25162"/>
    <cellStyle name="汇总 2 2 2 2 2 2 2" xfId="25163"/>
    <cellStyle name="常规 7 20 14 4 2 2" xfId="25164"/>
    <cellStyle name="常规 7 20 14 4 3" xfId="25165"/>
    <cellStyle name="常规 7 20 15" xfId="25166"/>
    <cellStyle name="常规 7 20 20" xfId="25167"/>
    <cellStyle name="常规 7 20 15 2" xfId="25168"/>
    <cellStyle name="常规 7 20 20 2" xfId="25169"/>
    <cellStyle name="常规 7 20 15 2 2" xfId="25170"/>
    <cellStyle name="常规 7 20 20 2 2" xfId="25171"/>
    <cellStyle name="常规 7 20 15 2 2 2" xfId="25172"/>
    <cellStyle name="常规 7 20 20 2 2 2" xfId="25173"/>
    <cellStyle name="常规 7 20 15 2 3 2" xfId="25174"/>
    <cellStyle name="常规 7 20 20 2 3 2" xfId="25175"/>
    <cellStyle name="计算 2" xfId="25176"/>
    <cellStyle name="常规 7 20 15 2 4" xfId="25177"/>
    <cellStyle name="常规 7 20 20 2 4" xfId="25178"/>
    <cellStyle name="常规 7 20 15 3" xfId="25179"/>
    <cellStyle name="常规 7 20 20 3" xfId="25180"/>
    <cellStyle name="常规 7 20 15 3 2" xfId="25181"/>
    <cellStyle name="常规 7 20 20 3 2" xfId="25182"/>
    <cellStyle name="常规 7 20 15 4" xfId="25183"/>
    <cellStyle name="常规 7 20 20 4" xfId="25184"/>
    <cellStyle name="汇总 2 2 2 2 3 2" xfId="25185"/>
    <cellStyle name="常规 7 20 15 4 2" xfId="25186"/>
    <cellStyle name="常规 7 20 20 4 2" xfId="25187"/>
    <cellStyle name="常规 7 20 15 4 2 2" xfId="25188"/>
    <cellStyle name="常规 7 20 20 4 2 2" xfId="25189"/>
    <cellStyle name="常规 7 20 15 4 3" xfId="25190"/>
    <cellStyle name="常规 7 20 20 4 3" xfId="25191"/>
    <cellStyle name="常规 7 20 16" xfId="25192"/>
    <cellStyle name="常规 7 20 21" xfId="25193"/>
    <cellStyle name="常规 7 20 16 2" xfId="25194"/>
    <cellStyle name="常规 7 20 21 2" xfId="25195"/>
    <cellStyle name="常规 7 20 16 2 2" xfId="25196"/>
    <cellStyle name="常规 7 20 21 2 2" xfId="25197"/>
    <cellStyle name="常规 7 20 16 2 2 2" xfId="25198"/>
    <cellStyle name="常规 7 20 21 2 2 2" xfId="25199"/>
    <cellStyle name="常规 7 20 16 2 3" xfId="25200"/>
    <cellStyle name="常规 7 20 21 2 3" xfId="25201"/>
    <cellStyle name="常规 7 20 16 2 3 2" xfId="25202"/>
    <cellStyle name="常规 7 20 21 2 3 2" xfId="25203"/>
    <cellStyle name="常规 7 20 16 3" xfId="25204"/>
    <cellStyle name="常规 7 20 21 3" xfId="25205"/>
    <cellStyle name="常规 7 20 16 3 2" xfId="25206"/>
    <cellStyle name="常规 7 20 21 3 2" xfId="25207"/>
    <cellStyle name="常规 7 20 16 4" xfId="25208"/>
    <cellStyle name="常规 7 20 21 4" xfId="25209"/>
    <cellStyle name="汇总 2 2 2 2 4 2" xfId="25210"/>
    <cellStyle name="常规 7 20 16 4 2" xfId="25211"/>
    <cellStyle name="常规 7 20 21 4 2" xfId="25212"/>
    <cellStyle name="常规 8 2 2 2 17" xfId="25213"/>
    <cellStyle name="常规 8 2 2 2 22" xfId="25214"/>
    <cellStyle name="常规 7 20 16 4 2 2" xfId="25215"/>
    <cellStyle name="常规 7 20 21 4 2 2" xfId="25216"/>
    <cellStyle name="常规 8 2 2 2 17 2" xfId="25217"/>
    <cellStyle name="常规 8 2 2 2 22 2" xfId="25218"/>
    <cellStyle name="常规 7 20 16 4 3" xfId="25219"/>
    <cellStyle name="常规 7 20 21 4 3" xfId="25220"/>
    <cellStyle name="常规 8 2 2 2 18" xfId="25221"/>
    <cellStyle name="常规 8 2 2 2 23" xfId="25222"/>
    <cellStyle name="常规 7 20 16 5" xfId="25223"/>
    <cellStyle name="常规 7 20 21 5" xfId="25224"/>
    <cellStyle name="常规 7 20 17" xfId="25225"/>
    <cellStyle name="常规 7 20 22" xfId="25226"/>
    <cellStyle name="常规 7 20 17 2" xfId="25227"/>
    <cellStyle name="常规 7 20 22 2" xfId="25228"/>
    <cellStyle name="常规 7 20 17 2 2" xfId="25229"/>
    <cellStyle name="常规 7 20 22 2 2" xfId="25230"/>
    <cellStyle name="常规 7 20 17 2 3" xfId="25231"/>
    <cellStyle name="常规 7 20 22 2 3" xfId="25232"/>
    <cellStyle name="常规 7 20 17 2 3 2" xfId="25233"/>
    <cellStyle name="常规 7 20 22 2 3 2" xfId="25234"/>
    <cellStyle name="常规 7 20 17 2 4" xfId="25235"/>
    <cellStyle name="常规 7 20 22 2 4" xfId="25236"/>
    <cellStyle name="常规 7 20 17 3" xfId="25237"/>
    <cellStyle name="常规 7 20 22 3" xfId="25238"/>
    <cellStyle name="常规 8 4 13 2 2" xfId="25239"/>
    <cellStyle name="适中 2 3 2 2 2 2" xfId="25240"/>
    <cellStyle name="常规 7 20 17 3 2" xfId="25241"/>
    <cellStyle name="常规 7 20 22 3 2" xfId="25242"/>
    <cellStyle name="常规 7 20 17 4" xfId="25243"/>
    <cellStyle name="常规 7 20 22 4" xfId="25244"/>
    <cellStyle name="常规 7 20 17 4 2" xfId="25245"/>
    <cellStyle name="常规 7 20 22 4 2" xfId="25246"/>
    <cellStyle name="常规 7 20 17 5" xfId="25247"/>
    <cellStyle name="常规 7 20 22 5" xfId="25248"/>
    <cellStyle name="常规 7 20 18" xfId="25249"/>
    <cellStyle name="常规 7 20 23" xfId="25250"/>
    <cellStyle name="常规 7 20 18 2" xfId="25251"/>
    <cellStyle name="常规 7 20 23 2" xfId="25252"/>
    <cellStyle name="常规 7 20 18 2 2" xfId="25253"/>
    <cellStyle name="常规 7 20 23 2 2" xfId="25254"/>
    <cellStyle name="常规 7 20 18 2 2 2" xfId="25255"/>
    <cellStyle name="常规 7 20 23 2 2 2" xfId="25256"/>
    <cellStyle name="常规 7 20 18 2 3" xfId="25257"/>
    <cellStyle name="常规 7 20 23 2 3" xfId="25258"/>
    <cellStyle name="常规 7 20 18 2 3 2" xfId="25259"/>
    <cellStyle name="常规 7 20 23 2 3 2" xfId="25260"/>
    <cellStyle name="常规 7 20 18 2 4" xfId="25261"/>
    <cellStyle name="常规 7 20 23 2 4" xfId="25262"/>
    <cellStyle name="常规 7 20 18 3" xfId="25263"/>
    <cellStyle name="常规 7 20 23 3" xfId="25264"/>
    <cellStyle name="适中 2 3 2 2 3 2" xfId="25265"/>
    <cellStyle name="常规 7 20 18 3 2" xfId="25266"/>
    <cellStyle name="常规 7 20 23 3 2" xfId="25267"/>
    <cellStyle name="常规 7 20 18 4" xfId="25268"/>
    <cellStyle name="常规 7 20 23 4" xfId="25269"/>
    <cellStyle name="常规 7 20 18 4 2" xfId="25270"/>
    <cellStyle name="常规 7 20 23 4 2" xfId="25271"/>
    <cellStyle name="常规 7 20 18 4 2 2" xfId="25272"/>
    <cellStyle name="常规 7 20 23 4 2 2" xfId="25273"/>
    <cellStyle name="常规 7 20 18 5" xfId="25274"/>
    <cellStyle name="常规 7 20 23 5" xfId="25275"/>
    <cellStyle name="常规 7 20 19" xfId="25276"/>
    <cellStyle name="常规 7 20 24" xfId="25277"/>
    <cellStyle name="常规 7 20 19 2" xfId="25278"/>
    <cellStyle name="常规 7 20 24 2" xfId="25279"/>
    <cellStyle name="常规 7 20 19 2 2" xfId="25280"/>
    <cellStyle name="常规 7 20 24 2 2" xfId="25281"/>
    <cellStyle name="常规 7 20 19 2 2 2" xfId="25282"/>
    <cellStyle name="常规 7 20 24 2 2 2" xfId="25283"/>
    <cellStyle name="常规 7 20 19 2 3" xfId="25284"/>
    <cellStyle name="常规 7 20 24 2 3" xfId="25285"/>
    <cellStyle name="常规 7 20 19 2 3 2" xfId="25286"/>
    <cellStyle name="常规 7 20 24 2 3 2" xfId="25287"/>
    <cellStyle name="常规 7 20 19 2 4" xfId="25288"/>
    <cellStyle name="常规 7 20 24 2 4" xfId="25289"/>
    <cellStyle name="常规 7 20 19 3" xfId="25290"/>
    <cellStyle name="常规 7 20 24 3" xfId="25291"/>
    <cellStyle name="常规 7 20 19 3 2" xfId="25292"/>
    <cellStyle name="常规 7 20 24 3 2" xfId="25293"/>
    <cellStyle name="常规 7 20 19 4" xfId="25294"/>
    <cellStyle name="常规 7 20 24 4" xfId="25295"/>
    <cellStyle name="常规 7 20 19 4 2" xfId="25296"/>
    <cellStyle name="常规 7 20 24 4 2" xfId="25297"/>
    <cellStyle name="常规 7 20 19 4 2 2" xfId="25298"/>
    <cellStyle name="常规 7 20 24 4 2 2" xfId="25299"/>
    <cellStyle name="常规 7 20 19 5" xfId="25300"/>
    <cellStyle name="常规 7 20 24 5" xfId="25301"/>
    <cellStyle name="常规 7 20 2 10" xfId="25302"/>
    <cellStyle name="常规 7 20 2 10 2" xfId="25303"/>
    <cellStyle name="链接单元格 2 2 3" xfId="25304"/>
    <cellStyle name="常规 7 20 2 10 2 2" xfId="25305"/>
    <cellStyle name="链接单元格 2 2 3 2" xfId="25306"/>
    <cellStyle name="常规 7 20 2 10 2 3" xfId="25307"/>
    <cellStyle name="链接单元格 2 2 3 3" xfId="25308"/>
    <cellStyle name="常规 7 20 2 10 2 3 2" xfId="25309"/>
    <cellStyle name="链接单元格 2 2 3 3 2" xfId="25310"/>
    <cellStyle name="常规 8 2 2 26 2" xfId="25311"/>
    <cellStyle name="常规 8 2 2 31 2" xfId="25312"/>
    <cellStyle name="常规 7 20 2 10 2 4" xfId="25313"/>
    <cellStyle name="链接单元格 2 2 3 4" xfId="25314"/>
    <cellStyle name="常规 7 20 2 10 3" xfId="25315"/>
    <cellStyle name="链接单元格 2 2 4" xfId="25316"/>
    <cellStyle name="强调文字颜色 3 3 2 2 6 2" xfId="25317"/>
    <cellStyle name="常规 7 20 2 10 3 2" xfId="25318"/>
    <cellStyle name="链接单元格 2 2 4 2" xfId="25319"/>
    <cellStyle name="常规 7 20 2 11" xfId="25320"/>
    <cellStyle name="常规 7 20 2 11 2" xfId="25321"/>
    <cellStyle name="链接单元格 2 3 3" xfId="25322"/>
    <cellStyle name="常规 7 20 2 11 2 2" xfId="25323"/>
    <cellStyle name="链接单元格 2 3 3 2" xfId="25324"/>
    <cellStyle name="常规 7 20 2 11 2 2 2" xfId="25325"/>
    <cellStyle name="链接单元格 2 3 3 2 2" xfId="25326"/>
    <cellStyle name="常规 7 20 2 11 2 3" xfId="25327"/>
    <cellStyle name="链接单元格 2 3 3 3" xfId="25328"/>
    <cellStyle name="常规 7 20 2 11 2 3 2" xfId="25329"/>
    <cellStyle name="链接单元格 2 3 3 3 2" xfId="25330"/>
    <cellStyle name="常规 7 20 2 11 2 4" xfId="25331"/>
    <cellStyle name="链接单元格 2 3 3 4" xfId="25332"/>
    <cellStyle name="强调文字颜色 2 2 8 2" xfId="25333"/>
    <cellStyle name="常规 7 20 2 11 3" xfId="25334"/>
    <cellStyle name="链接单元格 2 3 4" xfId="25335"/>
    <cellStyle name="强调文字颜色 3 3 2 2 7 2" xfId="25336"/>
    <cellStyle name="常规 7 20 2 12" xfId="25337"/>
    <cellStyle name="常规 8 2 2 7 2 3 2" xfId="25338"/>
    <cellStyle name="常规 7 20 2 12 2" xfId="25339"/>
    <cellStyle name="链接单元格 2 4 3" xfId="25340"/>
    <cellStyle name="常规 7 20 2 12 2 2" xfId="25341"/>
    <cellStyle name="链接单元格 2 4 3 2" xfId="25342"/>
    <cellStyle name="常规 7 20 2 12 2 2 2" xfId="25343"/>
    <cellStyle name="常规 7 20 2 13" xfId="25344"/>
    <cellStyle name="常规 7 20 2 13 2" xfId="25345"/>
    <cellStyle name="链接单元格 2 5 3" xfId="25346"/>
    <cellStyle name="常规 7 20 2 13 2 2" xfId="25347"/>
    <cellStyle name="链接单元格 2 5 3 2" xfId="25348"/>
    <cellStyle name="常规 7 20 2 13 2 2 2" xfId="25349"/>
    <cellStyle name="常规 7 20 2 13 2 3" xfId="25350"/>
    <cellStyle name="强调文字颜色 5 2 3 3 2" xfId="25351"/>
    <cellStyle name="输入 3 2 2 7 2" xfId="25352"/>
    <cellStyle name="常规 7 20 2 13 2 3 2" xfId="25353"/>
    <cellStyle name="强调文字颜色 5 2 3 3 2 2" xfId="25354"/>
    <cellStyle name="常规 7 20 2 13 2 4" xfId="25355"/>
    <cellStyle name="强调文字颜色 5 2 3 3 3" xfId="25356"/>
    <cellStyle name="常规 7 20 2 14" xfId="25357"/>
    <cellStyle name="注释 2 3 5 2 2" xfId="25358"/>
    <cellStyle name="常规 7 20 2 14 2 3 2" xfId="25359"/>
    <cellStyle name="常规 7 20 2 14 2 4" xfId="25360"/>
    <cellStyle name="常规 7 20 2 14 4 2" xfId="25361"/>
    <cellStyle name="常规 7 20 2 14 5" xfId="25362"/>
    <cellStyle name="常规 7 20 2 15" xfId="25363"/>
    <cellStyle name="常规 7 20 2 20" xfId="25364"/>
    <cellStyle name="注释 2 3 5 2 3" xfId="25365"/>
    <cellStyle name="常规 7 20 2 15 2 2 2" xfId="25366"/>
    <cellStyle name="常规 7 20 2 20 2 2 2" xfId="25367"/>
    <cellStyle name="常规 7 20 2 15 2 3" xfId="25368"/>
    <cellStyle name="常规 7 20 2 20 2 3" xfId="25369"/>
    <cellStyle name="强调文字颜色 5 2 5 3 2" xfId="25370"/>
    <cellStyle name="常规 7 20 2 15 2 3 2" xfId="25371"/>
    <cellStyle name="常规 7 20 2 20 2 3 2" xfId="25372"/>
    <cellStyle name="常规 7 20 2 15 2 4" xfId="25373"/>
    <cellStyle name="常规 7 20 2 20 2 4" xfId="25374"/>
    <cellStyle name="常规 7 20 2 15 3 2" xfId="25375"/>
    <cellStyle name="常规 7 20 2 20 3 2" xfId="25376"/>
    <cellStyle name="常规 7 20 2 15 4 2" xfId="25377"/>
    <cellStyle name="常规 7 20 2 20 4 2" xfId="25378"/>
    <cellStyle name="常规 7 20 2 15 5" xfId="25379"/>
    <cellStyle name="常规 7 20 2 20 5" xfId="25380"/>
    <cellStyle name="常规 8 4 2 9 2 3 2" xfId="25381"/>
    <cellStyle name="常规 7 20 2 16" xfId="25382"/>
    <cellStyle name="常规 7 20 2 21" xfId="25383"/>
    <cellStyle name="注释 2 3 5 2 4" xfId="25384"/>
    <cellStyle name="常规 7 20 2 16 2" xfId="25385"/>
    <cellStyle name="常规 7 20 2 21 2" xfId="25386"/>
    <cellStyle name="常规 7 20 2 16 2 2" xfId="25387"/>
    <cellStyle name="常规 7 20 2 21 2 2" xfId="25388"/>
    <cellStyle name="常规 7 20 2 16 2 2 2" xfId="25389"/>
    <cellStyle name="常规 7 20 2 21 2 2 2" xfId="25390"/>
    <cellStyle name="千位分隔 3 3 4" xfId="25391"/>
    <cellStyle name="常规 7 20 2 16 2 3" xfId="25392"/>
    <cellStyle name="常规 7 20 2 21 2 3" xfId="25393"/>
    <cellStyle name="强调文字颜色 5 2 6 3 2" xfId="25394"/>
    <cellStyle name="常规 7 20 2 16 2 3 2" xfId="25395"/>
    <cellStyle name="常规 7 20 2 21 2 3 2" xfId="25396"/>
    <cellStyle name="常规 7 20 2 16 2 4" xfId="25397"/>
    <cellStyle name="常规 7 20 2 21 2 4" xfId="25398"/>
    <cellStyle name="常规 7 20 2 17" xfId="25399"/>
    <cellStyle name="常规 7 20 2 22" xfId="25400"/>
    <cellStyle name="常规 7 20 2 17 2" xfId="25401"/>
    <cellStyle name="常规 7 20 2 22 2" xfId="25402"/>
    <cellStyle name="常规 7 20 2 17 2 2" xfId="25403"/>
    <cellStyle name="常规 7 20 2 22 2 2" xfId="25404"/>
    <cellStyle name="常规 7 20 2 17 2 2 2" xfId="25405"/>
    <cellStyle name="常规 7 20 2 22 2 2 2" xfId="25406"/>
    <cellStyle name="常规 7 20 2 17 2 3" xfId="25407"/>
    <cellStyle name="常规 7 20 2 22 2 3" xfId="25408"/>
    <cellStyle name="强调文字颜色 5 2 7 3 2" xfId="25409"/>
    <cellStyle name="常规 7 20 2 17 2 3 2" xfId="25410"/>
    <cellStyle name="常规 7 20 2 22 2 3 2" xfId="25411"/>
    <cellStyle name="常规 7 20 2 17 3" xfId="25412"/>
    <cellStyle name="常规 7 20 2 22 3" xfId="25413"/>
    <cellStyle name="常规 7 20 2 17 3 2" xfId="25414"/>
    <cellStyle name="常规 7 20 2 22 3 2" xfId="25415"/>
    <cellStyle name="常规 8 35" xfId="25416"/>
    <cellStyle name="常规 8 40" xfId="25417"/>
    <cellStyle name="常规 7 20 2 18 2" xfId="25418"/>
    <cellStyle name="常规 7 20 2 23 2" xfId="25419"/>
    <cellStyle name="强调文字颜色 3 3 5 2 4" xfId="25420"/>
    <cellStyle name="常规 7 20 2 18 2 2" xfId="25421"/>
    <cellStyle name="常规 7 20 2 23 2 2" xfId="25422"/>
    <cellStyle name="好 2 10" xfId="25423"/>
    <cellStyle name="常规 7 20 2 18 2 3" xfId="25424"/>
    <cellStyle name="常规 7 20 2 23 2 3" xfId="25425"/>
    <cellStyle name="好 2 11" xfId="25426"/>
    <cellStyle name="常规 7 20 2 18 2 4" xfId="25427"/>
    <cellStyle name="常规 7 20 2 23 2 4" xfId="25428"/>
    <cellStyle name="常规 7 20 2 18 3" xfId="25429"/>
    <cellStyle name="常规 7 20 2 23 3" xfId="25430"/>
    <cellStyle name="常规 7 20 2 18 3 2" xfId="25431"/>
    <cellStyle name="常规 7 20 2 23 3 2" xfId="25432"/>
    <cellStyle name="常规 7 20 2 19" xfId="25433"/>
    <cellStyle name="常规 7 20 2 24" xfId="25434"/>
    <cellStyle name="常规 7 20 2 19 2" xfId="25435"/>
    <cellStyle name="常规 7 20 2 24 2" xfId="25436"/>
    <cellStyle name="注释 2 49 2 4" xfId="25437"/>
    <cellStyle name="注释 2 54 2 4" xfId="25438"/>
    <cellStyle name="常规 7 20 2 19 2 3 2" xfId="25439"/>
    <cellStyle name="常规 7 20 2 24 2 3 2" xfId="25440"/>
    <cellStyle name="警告文本 2 3 2 2 4" xfId="25441"/>
    <cellStyle name="常规 7 20 2 19 2 4" xfId="25442"/>
    <cellStyle name="常规 7 20 2 24 2 4" xfId="25443"/>
    <cellStyle name="常规 7 20 2 19 3" xfId="25444"/>
    <cellStyle name="常规 7 20 2 24 3" xfId="25445"/>
    <cellStyle name="常规 7 20 2 19 5" xfId="25446"/>
    <cellStyle name="常规 7 20 2 24 5" xfId="25447"/>
    <cellStyle name="常规 7 20 2 2 2 3" xfId="25448"/>
    <cellStyle name="常规 7 20 2 2 2 3 2" xfId="25449"/>
    <cellStyle name="适中 2 6 5" xfId="25450"/>
    <cellStyle name="常规 7 20 2 2 4" xfId="25451"/>
    <cellStyle name="常规 7 20 2 2 5" xfId="25452"/>
    <cellStyle name="常规 7 69 2 2" xfId="25453"/>
    <cellStyle name="常规 7 74 2 2" xfId="25454"/>
    <cellStyle name="常规 7 20 2 25 2" xfId="25455"/>
    <cellStyle name="常规 7 20 2 30 2" xfId="25456"/>
    <cellStyle name="常规 7 20 2 25 2 3" xfId="25457"/>
    <cellStyle name="常规 7 20 2 30 2 3" xfId="25458"/>
    <cellStyle name="常规 7 20 2 25 2 4" xfId="25459"/>
    <cellStyle name="常规 7 20 2 30 2 4" xfId="25460"/>
    <cellStyle name="常规 7 20 2 25 3" xfId="25461"/>
    <cellStyle name="常规 7 20 2 30 3" xfId="25462"/>
    <cellStyle name="常规 7 20 2 25 3 2" xfId="25463"/>
    <cellStyle name="常规 7 20 2 30 3 2" xfId="25464"/>
    <cellStyle name="常规 7 20 2 25 4 2" xfId="25465"/>
    <cellStyle name="常规 7 20 2 30 4 2" xfId="25466"/>
    <cellStyle name="常规 7 20 2 25 5" xfId="25467"/>
    <cellStyle name="常规 7 20 2 30 5" xfId="25468"/>
    <cellStyle name="常规 7 20 2 26" xfId="25469"/>
    <cellStyle name="常规 7 20 2 31" xfId="25470"/>
    <cellStyle name="常规 7 20 2 26 2" xfId="25471"/>
    <cellStyle name="常规 7 20 2 31 2" xfId="25472"/>
    <cellStyle name="常规 7 20 2 26 2 3" xfId="25473"/>
    <cellStyle name="常规 7 20 2 31 2 3" xfId="25474"/>
    <cellStyle name="常规 7 20 2 26 2 3 2" xfId="25475"/>
    <cellStyle name="常规 7 20 2 31 2 3 2" xfId="25476"/>
    <cellStyle name="常规 7 20 2 26 2 4" xfId="25477"/>
    <cellStyle name="常规 7 20 2 31 2 4" xfId="25478"/>
    <cellStyle name="常规 7 20 2 26 3" xfId="25479"/>
    <cellStyle name="常规 7 20 2 31 3" xfId="25480"/>
    <cellStyle name="常规 7 20 2 26 5" xfId="25481"/>
    <cellStyle name="常规 7 20 2 31 5" xfId="25482"/>
    <cellStyle name="常规 7 20 2 27" xfId="25483"/>
    <cellStyle name="常规 7 20 2 32" xfId="25484"/>
    <cellStyle name="常规 7 20 2 27 2" xfId="25485"/>
    <cellStyle name="常规 7 20 2 32 2" xfId="25486"/>
    <cellStyle name="常规 7 20 2 27 2 2" xfId="25487"/>
    <cellStyle name="常规 7 20 2 32 2 2" xfId="25488"/>
    <cellStyle name="常规 7 20 2 27 2 2 2" xfId="25489"/>
    <cellStyle name="常规 7 20 2 32 2 2 2" xfId="25490"/>
    <cellStyle name="常规 7 20 2 27 3" xfId="25491"/>
    <cellStyle name="常规 7 20 2 32 3" xfId="25492"/>
    <cellStyle name="常规 7 20 2 27 3 2" xfId="25493"/>
    <cellStyle name="常规 7 20 2 32 3 2" xfId="25494"/>
    <cellStyle name="常规 7 20 2 27 4" xfId="25495"/>
    <cellStyle name="常规 7 20 2 32 4" xfId="25496"/>
    <cellStyle name="常规 7 20 2 27 4 2" xfId="25497"/>
    <cellStyle name="常规 7 20 2 32 4 2" xfId="25498"/>
    <cellStyle name="常规 7 20 2 27 5" xfId="25499"/>
    <cellStyle name="常规 7 20 2 32 5" xfId="25500"/>
    <cellStyle name="常规 7 20 2 28" xfId="25501"/>
    <cellStyle name="常规 7 20 2 33" xfId="25502"/>
    <cellStyle name="常规 7 20 2 28 2" xfId="25503"/>
    <cellStyle name="常规 7 20 2 33 2" xfId="25504"/>
    <cellStyle name="常规 7 20 2 28 2 2 2" xfId="25505"/>
    <cellStyle name="常规 7 20 2 33 2 2 2" xfId="25506"/>
    <cellStyle name="计算 3 3 5" xfId="25507"/>
    <cellStyle name="常规 7 20 2 28 2 3" xfId="25508"/>
    <cellStyle name="常规 7 20 2 33 2 3" xfId="25509"/>
    <cellStyle name="常规 7 20 2 28 2 3 2" xfId="25510"/>
    <cellStyle name="常规 7 20 2 33 2 3 2" xfId="25511"/>
    <cellStyle name="计算 3 4 5" xfId="25512"/>
    <cellStyle name="常规 7 20 2 28 2 4" xfId="25513"/>
    <cellStyle name="常规 7 20 2 33 2 4" xfId="25514"/>
    <cellStyle name="常规 7 20 2 28 3" xfId="25515"/>
    <cellStyle name="常规 7 20 2 33 3" xfId="25516"/>
    <cellStyle name="常规 7 20 2 28 3 2" xfId="25517"/>
    <cellStyle name="常规 7 20 2 33 3 2" xfId="25518"/>
    <cellStyle name="常规 7 20 2 28 4" xfId="25519"/>
    <cellStyle name="常规 7 20 2 33 4" xfId="25520"/>
    <cellStyle name="常规 7 20 2 28 4 2" xfId="25521"/>
    <cellStyle name="常规 7 20 2 33 4 2" xfId="25522"/>
    <cellStyle name="常规 7 20 2 28 5" xfId="25523"/>
    <cellStyle name="常规 7 20 2 33 5" xfId="25524"/>
    <cellStyle name="常规 7 20 2 29" xfId="25525"/>
    <cellStyle name="常规 7 20 2 34" xfId="25526"/>
    <cellStyle name="常规 7 20 2 29 2" xfId="25527"/>
    <cellStyle name="常规 7 20 2 34 2" xfId="25528"/>
    <cellStyle name="常规 7 20 2 29 2 2" xfId="25529"/>
    <cellStyle name="常规 7 20 2 34 2 2" xfId="25530"/>
    <cellStyle name="常规 7 20 2 29 2 2 2" xfId="25531"/>
    <cellStyle name="常规 7 20 2 34 2 2 2" xfId="25532"/>
    <cellStyle name="常规 7 20 2 29 2 3" xfId="25533"/>
    <cellStyle name="常规 7 20 2 34 2 3" xfId="25534"/>
    <cellStyle name="强调文字颜色 6 3 3 2 2 2" xfId="25535"/>
    <cellStyle name="常规 7 20 2 29 2 3 2" xfId="25536"/>
    <cellStyle name="常规 7 20 2 34 2 3 2" xfId="25537"/>
    <cellStyle name="常规 8 4 2 2 5" xfId="25538"/>
    <cellStyle name="强调文字颜色 6 3 3 2 2 2 2" xfId="25539"/>
    <cellStyle name="常规 7 20 2 29 2 4" xfId="25540"/>
    <cellStyle name="常规 7 20 2 34 2 4" xfId="25541"/>
    <cellStyle name="强调文字颜色 6 3 3 2 2 3" xfId="25542"/>
    <cellStyle name="常规 7 20 2 29 3" xfId="25543"/>
    <cellStyle name="常规 7 20 2 34 3" xfId="25544"/>
    <cellStyle name="常规 7 20 2 29 3 2" xfId="25545"/>
    <cellStyle name="常规 7 20 2 34 3 2" xfId="25546"/>
    <cellStyle name="常规 7 20 2 29 4" xfId="25547"/>
    <cellStyle name="常规 7 20 2 34 4" xfId="25548"/>
    <cellStyle name="常规 7 20 2 29 4 2" xfId="25549"/>
    <cellStyle name="常规 7 20 2 34 4 2" xfId="25550"/>
    <cellStyle name="常规 7 20 2 29 5" xfId="25551"/>
    <cellStyle name="常规 7 20 2 34 5" xfId="25552"/>
    <cellStyle name="常规 7 20 2 3 2 2 2" xfId="25553"/>
    <cellStyle name="常规 7 20 2 3 2 3" xfId="25554"/>
    <cellStyle name="常规 7 20 2 3 2 3 2" xfId="25555"/>
    <cellStyle name="常规 7 20 2 3 3" xfId="25556"/>
    <cellStyle name="常规 7 20 2 3 4" xfId="25557"/>
    <cellStyle name="常规 7 20 2 3 5" xfId="25558"/>
    <cellStyle name="常规 7 69 3 2" xfId="25559"/>
    <cellStyle name="常规 7 74 3 2" xfId="25560"/>
    <cellStyle name="常规 7 20 2 35 2" xfId="25561"/>
    <cellStyle name="常规 7 20 2 40 2" xfId="25562"/>
    <cellStyle name="常规 7 20 2 35 2 2" xfId="25563"/>
    <cellStyle name="常规 7 20 2 40 2 2" xfId="25564"/>
    <cellStyle name="常规 7 20 2 35 2 2 2" xfId="25565"/>
    <cellStyle name="常规 7 20 2 40 2 2 2" xfId="25566"/>
    <cellStyle name="常规 7 20 2 35 2 3" xfId="25567"/>
    <cellStyle name="常规 7 20 2 40 2 3" xfId="25568"/>
    <cellStyle name="强调文字颜色 6 3 3 3 2 2" xfId="25569"/>
    <cellStyle name="常规 7 20 2 35 2 3 2" xfId="25570"/>
    <cellStyle name="常规 7 20 2 40 2 3 2" xfId="25571"/>
    <cellStyle name="强调文字颜色 6 3 3 3 2 2 2" xfId="25572"/>
    <cellStyle name="常规 7 20 2 35 2 4" xfId="25573"/>
    <cellStyle name="常规 7 20 2 40 2 4" xfId="25574"/>
    <cellStyle name="强调文字颜色 6 3 3 3 2 3" xfId="25575"/>
    <cellStyle name="常规 7 20 2 35 3" xfId="25576"/>
    <cellStyle name="常规 7 20 2 40 3" xfId="25577"/>
    <cellStyle name="常规 7 20 2 35 3 2" xfId="25578"/>
    <cellStyle name="常规 7 20 2 40 3 2" xfId="25579"/>
    <cellStyle name="常规 7 20 2 35 4" xfId="25580"/>
    <cellStyle name="常规 7 20 2 40 4" xfId="25581"/>
    <cellStyle name="常规 7 20 2 35 4 2" xfId="25582"/>
    <cellStyle name="常规 7 20 2 40 4 2" xfId="25583"/>
    <cellStyle name="常规 7 20 2 36" xfId="25584"/>
    <cellStyle name="常规 7 20 2 41" xfId="25585"/>
    <cellStyle name="常规 7 20 2 36 2" xfId="25586"/>
    <cellStyle name="常规 7 20 2 41 2" xfId="25587"/>
    <cellStyle name="常规 7 20 2 36 2 2" xfId="25588"/>
    <cellStyle name="常规 7 20 2 41 2 2" xfId="25589"/>
    <cellStyle name="常规 7 20 2 36 2 2 2" xfId="25590"/>
    <cellStyle name="常规 7 20 2 41 2 2 2" xfId="25591"/>
    <cellStyle name="强调文字颜色 1 2 5 5" xfId="25592"/>
    <cellStyle name="常规 7 20 2 36 2 3" xfId="25593"/>
    <cellStyle name="常规 7 20 2 41 2 3" xfId="25594"/>
    <cellStyle name="强调文字颜色 6 3 3 4 2 2" xfId="25595"/>
    <cellStyle name="常规 7 20 2 36 2 3 2" xfId="25596"/>
    <cellStyle name="常规 7 20 2 41 2 3 2" xfId="25597"/>
    <cellStyle name="强调文字颜色 1 2 6 5" xfId="25598"/>
    <cellStyle name="强调文字颜色 6 3 3 4 2 2 2" xfId="25599"/>
    <cellStyle name="常规 7 20 2 36 2 4" xfId="25600"/>
    <cellStyle name="常规 7 20 2 41 2 4" xfId="25601"/>
    <cellStyle name="强调文字颜色 6 3 3 4 2 3" xfId="25602"/>
    <cellStyle name="常规 7 20 2 36 3" xfId="25603"/>
    <cellStyle name="常规 7 20 2 41 3" xfId="25604"/>
    <cellStyle name="常规 7 20 2 36 3 2" xfId="25605"/>
    <cellStyle name="常规 7 20 2 41 3 2" xfId="25606"/>
    <cellStyle name="常规 7 20 2 36 4" xfId="25607"/>
    <cellStyle name="常规 7 20 2 41 4" xfId="25608"/>
    <cellStyle name="常规 7 20 2 36 4 2" xfId="25609"/>
    <cellStyle name="常规 7 20 2 41 4 2" xfId="25610"/>
    <cellStyle name="常规 7 20 2 36 5" xfId="25611"/>
    <cellStyle name="常规 7 20 2 41 5" xfId="25612"/>
    <cellStyle name="常规 7 20 2 37" xfId="25613"/>
    <cellStyle name="常规 7 20 2 42" xfId="25614"/>
    <cellStyle name="常规 7 20 2 37 2" xfId="25615"/>
    <cellStyle name="常规 7 20 2 42 2" xfId="25616"/>
    <cellStyle name="常规 7 20 2 37 2 2" xfId="25617"/>
    <cellStyle name="常规 7 20 2 42 2 2" xfId="25618"/>
    <cellStyle name="常规 7 20 2 37 3" xfId="25619"/>
    <cellStyle name="常规 7 20 2 42 3" xfId="25620"/>
    <cellStyle name="常规 7 20 2 37 3 2" xfId="25621"/>
    <cellStyle name="常规 7 20 2 42 3 2" xfId="25622"/>
    <cellStyle name="常规 7 20 2 37 4" xfId="25623"/>
    <cellStyle name="常规 7 20 2 42 4" xfId="25624"/>
    <cellStyle name="常规 7 20 2 37 4 2" xfId="25625"/>
    <cellStyle name="常规 7 20 2 42 4 2" xfId="25626"/>
    <cellStyle name="常规 7 20 2 37 5" xfId="25627"/>
    <cellStyle name="常规 7 20 2 42 5" xfId="25628"/>
    <cellStyle name="常规 7 20 2 38" xfId="25629"/>
    <cellStyle name="常规 7 20 2 43" xfId="25630"/>
    <cellStyle name="常规 7 20 2 38 2" xfId="25631"/>
    <cellStyle name="常规 7 20 2 43 2" xfId="25632"/>
    <cellStyle name="注释 3 2 2 7" xfId="25633"/>
    <cellStyle name="常规 7 20 2 38 2 2" xfId="25634"/>
    <cellStyle name="常规 7 20 2 43 2 2" xfId="25635"/>
    <cellStyle name="注释 3 2 2 7 2" xfId="25636"/>
    <cellStyle name="常规 7 20 2 38 2 2 2" xfId="25637"/>
    <cellStyle name="常规 7 20 2 43 2 2 2" xfId="25638"/>
    <cellStyle name="强调文字颜色 3 2 5 5" xfId="25639"/>
    <cellStyle name="注释 3 2 2 7 2 2" xfId="25640"/>
    <cellStyle name="常规 7 20 2 38 2 4" xfId="25641"/>
    <cellStyle name="常规 7 20 2 43 2 4" xfId="25642"/>
    <cellStyle name="常规 7 20 2 38 3" xfId="25643"/>
    <cellStyle name="常规 7 20 2 43 3" xfId="25644"/>
    <cellStyle name="注释 3 2 2 8" xfId="25645"/>
    <cellStyle name="常规 7 20 2 38 3 2" xfId="25646"/>
    <cellStyle name="常规 7 20 2 43 3 2" xfId="25647"/>
    <cellStyle name="常规 7 20 2 38 4" xfId="25648"/>
    <cellStyle name="常规 7 20 2 43 4" xfId="25649"/>
    <cellStyle name="常规 7 20 2 38 4 2" xfId="25650"/>
    <cellStyle name="常规 7 20 2 43 4 2" xfId="25651"/>
    <cellStyle name="常规 7 20 2 38 5" xfId="25652"/>
    <cellStyle name="常规 7 20 2 43 5" xfId="25653"/>
    <cellStyle name="常规 7 20 2 39 2 4" xfId="25654"/>
    <cellStyle name="常规 7 20 2 44 2 4" xfId="25655"/>
    <cellStyle name="常规 7 20 2 4 2 2" xfId="25656"/>
    <cellStyle name="常规 7 20 2 4 2 2 2" xfId="25657"/>
    <cellStyle name="常规 7 20 2 4 2 3" xfId="25658"/>
    <cellStyle name="常规 7 20 2 4 2 3 2" xfId="25659"/>
    <cellStyle name="常规 7 20 2 4 3" xfId="25660"/>
    <cellStyle name="常规 7 20 2 4 4" xfId="25661"/>
    <cellStyle name="常规 7 20 2 4 4 2" xfId="25662"/>
    <cellStyle name="常规 7 20 2 4 5" xfId="25663"/>
    <cellStyle name="常规 7 69 4 2" xfId="25664"/>
    <cellStyle name="常规 7 74 4 2" xfId="25665"/>
    <cellStyle name="常规 7 20 2 5" xfId="25666"/>
    <cellStyle name="输入 2 5 3 2" xfId="25667"/>
    <cellStyle name="常规 7 20 2 5 2" xfId="25668"/>
    <cellStyle name="常规 7 20 2 5 2 2" xfId="25669"/>
    <cellStyle name="常规 7 20 2 5 2 2 2" xfId="25670"/>
    <cellStyle name="常规 7 20 2 5 2 3 2" xfId="25671"/>
    <cellStyle name="常规 7 20 2 5 3" xfId="25672"/>
    <cellStyle name="常规 7 20 2 5 4" xfId="25673"/>
    <cellStyle name="常规 7 20 2 5 4 2" xfId="25674"/>
    <cellStyle name="常规 7 20 2 5 5" xfId="25675"/>
    <cellStyle name="常规 7 20 2 6" xfId="25676"/>
    <cellStyle name="常规 7 20 2 6 2" xfId="25677"/>
    <cellStyle name="汇总 3 3 2 5" xfId="25678"/>
    <cellStyle name="常规 7 20 2 6 2 2" xfId="25679"/>
    <cellStyle name="常规 7 20 2 6 2 2 2" xfId="25680"/>
    <cellStyle name="常规 7 20 2 6 2 3" xfId="25681"/>
    <cellStyle name="常规 7 20 2 6 2 3 2" xfId="25682"/>
    <cellStyle name="常规 7 20 2 6 2 4" xfId="25683"/>
    <cellStyle name="汇总 3 2 2 4 2 2 2" xfId="25684"/>
    <cellStyle name="常规 7 20 2 6 3" xfId="25685"/>
    <cellStyle name="常规 7 20 2 6 3 2" xfId="25686"/>
    <cellStyle name="常规 7 20 2 6 4" xfId="25687"/>
    <cellStyle name="常规 7 20 2 6 4 2" xfId="25688"/>
    <cellStyle name="常规 7 20 2 6 5" xfId="25689"/>
    <cellStyle name="常规 7 20 2 7 2 2" xfId="25690"/>
    <cellStyle name="常规 7 20 2 7 2 2 2" xfId="25691"/>
    <cellStyle name="常规 7 20 2 7 2 3" xfId="25692"/>
    <cellStyle name="常规 7 20 2 7 2 3 2" xfId="25693"/>
    <cellStyle name="常规 7 20 2 7 2 4" xfId="25694"/>
    <cellStyle name="常规 7 20 2 7 3" xfId="25695"/>
    <cellStyle name="常规 7 20 2 7 3 2" xfId="25696"/>
    <cellStyle name="常规 7 20 2 7 4" xfId="25697"/>
    <cellStyle name="常规 7 20 2 7 4 2" xfId="25698"/>
    <cellStyle name="常规 7 20 2 7 5" xfId="25699"/>
    <cellStyle name="千位分隔 2 10 2" xfId="25700"/>
    <cellStyle name="常规 7 20 2 8" xfId="25701"/>
    <cellStyle name="常规 7 20 2 8 2" xfId="25702"/>
    <cellStyle name="汇总 3 3 4 5" xfId="25703"/>
    <cellStyle name="常规 7 20 2 8 2 2" xfId="25704"/>
    <cellStyle name="常规 7 20 2 8 2 3" xfId="25705"/>
    <cellStyle name="常规 7 20 2 8 2 3 2" xfId="25706"/>
    <cellStyle name="常规 7 20 2 8 2 4" xfId="25707"/>
    <cellStyle name="常规 7 20 2 8 3" xfId="25708"/>
    <cellStyle name="常规 7 20 2 8 3 2" xfId="25709"/>
    <cellStyle name="常规 7 20 2 8 4" xfId="25710"/>
    <cellStyle name="常规 7 20 2 8 4 2" xfId="25711"/>
    <cellStyle name="常规 7 20 2 8 5" xfId="25712"/>
    <cellStyle name="常规 7 20 2 9" xfId="25713"/>
    <cellStyle name="常规 7 20 2 9 2" xfId="25714"/>
    <cellStyle name="常规 7 20 2 9 2 2" xfId="25715"/>
    <cellStyle name="强调文字颜色 1 2 4 4" xfId="25716"/>
    <cellStyle name="常规 7 20 2 9 2 3" xfId="25717"/>
    <cellStyle name="强调文字颜色 1 2 4 5" xfId="25718"/>
    <cellStyle name="常规 7 20 2 9 2 4" xfId="25719"/>
    <cellStyle name="常规 7 20 2 9 3" xfId="25720"/>
    <cellStyle name="常规 7 20 2 9 3 2" xfId="25721"/>
    <cellStyle name="强调文字颜色 1 2 5 4" xfId="25722"/>
    <cellStyle name="常规 7 20 2 9 4 2" xfId="25723"/>
    <cellStyle name="强调文字颜色 1 2 6 4" xfId="25724"/>
    <cellStyle name="常规 7 20 2 9 5" xfId="25725"/>
    <cellStyle name="常规 7 20 25 2" xfId="25726"/>
    <cellStyle name="常规 7 20 30 2" xfId="25727"/>
    <cellStyle name="常规 7 20 25 2 2" xfId="25728"/>
    <cellStyle name="常规 7 20 30 2 2" xfId="25729"/>
    <cellStyle name="常规 7 20 25 2 2 2" xfId="25730"/>
    <cellStyle name="常规 7 20 30 2 2 2" xfId="25731"/>
    <cellStyle name="常规 7 20 25 2 3" xfId="25732"/>
    <cellStyle name="常规 7 20 30 2 3" xfId="25733"/>
    <cellStyle name="常规 7 20 25 2 3 2" xfId="25734"/>
    <cellStyle name="常规 7 20 30 2 3 2" xfId="25735"/>
    <cellStyle name="常规 7 20 25 2 4" xfId="25736"/>
    <cellStyle name="常规 7 20 30 2 4" xfId="25737"/>
    <cellStyle name="常规 7 20 25 4 2 2" xfId="25738"/>
    <cellStyle name="常规 7 20 30 4 2 2" xfId="25739"/>
    <cellStyle name="常规 7 20 25 5" xfId="25740"/>
    <cellStyle name="常规 7 20 30 5" xfId="25741"/>
    <cellStyle name="常规 7 20 26" xfId="25742"/>
    <cellStyle name="常规 7 20 31" xfId="25743"/>
    <cellStyle name="常规 7 20 26 2" xfId="25744"/>
    <cellStyle name="常规 7 20 31 2" xfId="25745"/>
    <cellStyle name="常规 7 20 26 2 2" xfId="25746"/>
    <cellStyle name="常规 7 20 31 2 2" xfId="25747"/>
    <cellStyle name="常规 7 20 26 2 2 2" xfId="25748"/>
    <cellStyle name="常规 7 20 31 2 2 2" xfId="25749"/>
    <cellStyle name="注释 3 20" xfId="25750"/>
    <cellStyle name="注释 3 15" xfId="25751"/>
    <cellStyle name="常规 7 20 26 2 3" xfId="25752"/>
    <cellStyle name="常规 7 20 31 2 3" xfId="25753"/>
    <cellStyle name="常规 7 20 26 2 3 2" xfId="25754"/>
    <cellStyle name="常规 7 20 31 2 3 2" xfId="25755"/>
    <cellStyle name="常规 7 20 26 4 2" xfId="25756"/>
    <cellStyle name="常规 7 20 31 4 2" xfId="25757"/>
    <cellStyle name="常规 7 20 26 4 2 2" xfId="25758"/>
    <cellStyle name="常规 7 20 31 4 2 2" xfId="25759"/>
    <cellStyle name="常规 7 20 27" xfId="25760"/>
    <cellStyle name="常规 7 20 32" xfId="25761"/>
    <cellStyle name="常规 7 20 27 2" xfId="25762"/>
    <cellStyle name="常规 7 20 32 2" xfId="25763"/>
    <cellStyle name="常规 7 20 27 2 2" xfId="25764"/>
    <cellStyle name="常规 7 20 32 2 2" xfId="25765"/>
    <cellStyle name="常规 7 20 27 2 2 2" xfId="25766"/>
    <cellStyle name="常规 7 20 32 2 2 2" xfId="25767"/>
    <cellStyle name="常规 7 20 27 2 3" xfId="25768"/>
    <cellStyle name="常规 7 20 32 2 3" xfId="25769"/>
    <cellStyle name="常规 7 20 27 2 3 2" xfId="25770"/>
    <cellStyle name="常规 7 20 32 2 3 2" xfId="25771"/>
    <cellStyle name="常规 7 20 27 2 4" xfId="25772"/>
    <cellStyle name="常规 7 20 32 2 4" xfId="25773"/>
    <cellStyle name="常规 7 20 27 3" xfId="25774"/>
    <cellStyle name="常规 7 20 32 3" xfId="25775"/>
    <cellStyle name="常规 7 20 27 3 2" xfId="25776"/>
    <cellStyle name="常规 7 20 32 3 2" xfId="25777"/>
    <cellStyle name="常规 7 20 27 4" xfId="25778"/>
    <cellStyle name="常规 7 20 32 4" xfId="25779"/>
    <cellStyle name="常规 7 20 27 4 2" xfId="25780"/>
    <cellStyle name="常规 7 20 32 4 2" xfId="25781"/>
    <cellStyle name="常规 7 20 27 4 3" xfId="25782"/>
    <cellStyle name="常规 7 20 32 4 3" xfId="25783"/>
    <cellStyle name="常规 7 20 28 2" xfId="25784"/>
    <cellStyle name="常规 7 20 33 2" xfId="25785"/>
    <cellStyle name="强调文字颜色 4 2 2 4" xfId="25786"/>
    <cellStyle name="常规 7 20 28 3" xfId="25787"/>
    <cellStyle name="常规 7 20 33 3" xfId="25788"/>
    <cellStyle name="强调文字颜色 4 2 2 5" xfId="25789"/>
    <cellStyle name="常规 7 20 28 3 2" xfId="25790"/>
    <cellStyle name="常规 7 20 33 3 2" xfId="25791"/>
    <cellStyle name="强调文字颜色 4 2 2 5 2" xfId="25792"/>
    <cellStyle name="常规 7 20 28 4" xfId="25793"/>
    <cellStyle name="常规 7 20 33 4" xfId="25794"/>
    <cellStyle name="强调文字颜色 4 2 2 6" xfId="25795"/>
    <cellStyle name="常规 7 20 28 4 2" xfId="25796"/>
    <cellStyle name="常规 7 20 33 4 2" xfId="25797"/>
    <cellStyle name="强调文字颜色 4 2 2 6 2" xfId="25798"/>
    <cellStyle name="常规 7 20 28 4 2 2" xfId="25799"/>
    <cellStyle name="常规 7 20 33 4 2 2" xfId="25800"/>
    <cellStyle name="强调文字颜色 4 2 2 6 2 2" xfId="25801"/>
    <cellStyle name="常规 7 20 28 4 3" xfId="25802"/>
    <cellStyle name="常规 7 20 33 4 3" xfId="25803"/>
    <cellStyle name="强调文字颜色 4 2 2 6 3" xfId="25804"/>
    <cellStyle name="常规 7 20 28 5" xfId="25805"/>
    <cellStyle name="常规 7 20 33 5" xfId="25806"/>
    <cellStyle name="强调文字颜色 4 2 2 7" xfId="25807"/>
    <cellStyle name="常规 7 20 29" xfId="25808"/>
    <cellStyle name="常规 7 20 34" xfId="25809"/>
    <cellStyle name="常规 7 20 29 2" xfId="25810"/>
    <cellStyle name="常规 7 20 34 2" xfId="25811"/>
    <cellStyle name="解释性文本 3 3 3 2 4" xfId="25812"/>
    <cellStyle name="强调文字颜色 4 2 3 4" xfId="25813"/>
    <cellStyle name="输入 2 2 2 8" xfId="25814"/>
    <cellStyle name="常规 7 20 29 3" xfId="25815"/>
    <cellStyle name="常规 7 20 34 3" xfId="25816"/>
    <cellStyle name="强调文字颜色 4 2 3 5" xfId="25817"/>
    <cellStyle name="常规 7 20 29 3 2" xfId="25818"/>
    <cellStyle name="常规 7 20 34 3 2" xfId="25819"/>
    <cellStyle name="常规 9 17" xfId="25820"/>
    <cellStyle name="常规 9 22" xfId="25821"/>
    <cellStyle name="强调文字颜色 4 2 3 5 2" xfId="25822"/>
    <cellStyle name="常规 7 20 29 4" xfId="25823"/>
    <cellStyle name="常规 7 20 34 4" xfId="25824"/>
    <cellStyle name="强调文字颜色 4 2 3 6" xfId="25825"/>
    <cellStyle name="常规 7 20 29 4 2" xfId="25826"/>
    <cellStyle name="常规 7 20 34 4 2" xfId="25827"/>
    <cellStyle name="强调文字颜色 4 2 3 6 2" xfId="25828"/>
    <cellStyle name="常规 7 20 29 4 2 2" xfId="25829"/>
    <cellStyle name="常规 7 20 34 4 2 2" xfId="25830"/>
    <cellStyle name="常规 7 20 29 4 3" xfId="25831"/>
    <cellStyle name="常规 7 20 34 4 3" xfId="25832"/>
    <cellStyle name="常规 7 20 29 5" xfId="25833"/>
    <cellStyle name="常规 7 20 34 5" xfId="25834"/>
    <cellStyle name="强调文字颜色 4 2 3 7" xfId="25835"/>
    <cellStyle name="常规 7 20 3 2 3" xfId="25836"/>
    <cellStyle name="常规 7 20 3 2 3 2" xfId="25837"/>
    <cellStyle name="常规 7 20 3 4" xfId="25838"/>
    <cellStyle name="常规 7 20 3 4 2" xfId="25839"/>
    <cellStyle name="常规 7 20 3 4 2 2" xfId="25840"/>
    <cellStyle name="常规 7 20 3 4 3" xfId="25841"/>
    <cellStyle name="常规 7 20 3 5" xfId="25842"/>
    <cellStyle name="输入 2 5 4 2" xfId="25843"/>
    <cellStyle name="常规 7 20 35" xfId="25844"/>
    <cellStyle name="常规 7 20 40" xfId="25845"/>
    <cellStyle name="常规 7 20 35 2" xfId="25846"/>
    <cellStyle name="常规 7 20 40 2" xfId="25847"/>
    <cellStyle name="强调文字颜色 4 2 4 4" xfId="25848"/>
    <cellStyle name="常规 7 20 35 3" xfId="25849"/>
    <cellStyle name="常规 7 20 40 3" xfId="25850"/>
    <cellStyle name="强调文字颜色 4 2 4 5" xfId="25851"/>
    <cellStyle name="常规 7 20 35 3 2" xfId="25852"/>
    <cellStyle name="常规 7 20 40 3 2" xfId="25853"/>
    <cellStyle name="常规 7 20 35 4" xfId="25854"/>
    <cellStyle name="常规 7 20 40 4" xfId="25855"/>
    <cellStyle name="常规 7 20 35 4 2" xfId="25856"/>
    <cellStyle name="常规 7 20 40 4 2" xfId="25857"/>
    <cellStyle name="常规 7 20 35 4 2 2" xfId="25858"/>
    <cellStyle name="常规 7 20 40 4 2 2" xfId="25859"/>
    <cellStyle name="注释 2 2 3 2 3 3" xfId="25860"/>
    <cellStyle name="常规 7 20 35 4 3" xfId="25861"/>
    <cellStyle name="常规 7 20 40 4 3" xfId="25862"/>
    <cellStyle name="常规 7 20 35 5" xfId="25863"/>
    <cellStyle name="常规 7 20 40 5" xfId="25864"/>
    <cellStyle name="常规 7 20 36 4 2" xfId="25865"/>
    <cellStyle name="常规 7 20 41 4 2" xfId="25866"/>
    <cellStyle name="常规 8 2 25 3" xfId="25867"/>
    <cellStyle name="常规 8 2 30 3" xfId="25868"/>
    <cellStyle name="常规 7 20 36 4 2 2" xfId="25869"/>
    <cellStyle name="常规 7 20 41 4 2 2" xfId="25870"/>
    <cellStyle name="注释 2 2 4 2 3 3" xfId="25871"/>
    <cellStyle name="常规 7 20 36 4 3" xfId="25872"/>
    <cellStyle name="常规 7 20 41 4 3" xfId="25873"/>
    <cellStyle name="常规 7 20 36 5" xfId="25874"/>
    <cellStyle name="常规 7 20 41 5" xfId="25875"/>
    <cellStyle name="常规 7 20 37 2" xfId="25876"/>
    <cellStyle name="常规 7 20 42 2" xfId="25877"/>
    <cellStyle name="强调文字颜色 4 2 6 4" xfId="25878"/>
    <cellStyle name="常规 7 20 37 3 2" xfId="25879"/>
    <cellStyle name="常规 7 20 42 3 2" xfId="25880"/>
    <cellStyle name="常规 7 20 37 4 2" xfId="25881"/>
    <cellStyle name="常规 7 20 42 4 2" xfId="25882"/>
    <cellStyle name="常规 7 20 37 4 2 2" xfId="25883"/>
    <cellStyle name="常规 7 20 42 4 2 2" xfId="25884"/>
    <cellStyle name="注释 2 2 5 2 3 3" xfId="25885"/>
    <cellStyle name="常规 7 20 37 4 3" xfId="25886"/>
    <cellStyle name="常规 7 20 42 4 3" xfId="25887"/>
    <cellStyle name="常规 7 20 37 5" xfId="25888"/>
    <cellStyle name="常规 7 20 42 5" xfId="25889"/>
    <cellStyle name="常规 7 20 38" xfId="25890"/>
    <cellStyle name="常规 7 20 43" xfId="25891"/>
    <cellStyle name="常规 7 20 38 2" xfId="25892"/>
    <cellStyle name="常规 7 20 43 2" xfId="25893"/>
    <cellStyle name="强调文字颜色 4 2 7 4" xfId="25894"/>
    <cellStyle name="常规 7 20 38 3" xfId="25895"/>
    <cellStyle name="常规 7 20 43 3" xfId="25896"/>
    <cellStyle name="常规 7 20 38 3 2" xfId="25897"/>
    <cellStyle name="常规 7 20 43 3 2" xfId="25898"/>
    <cellStyle name="常规 7 20 38 4" xfId="25899"/>
    <cellStyle name="常规 7 20 43 4" xfId="25900"/>
    <cellStyle name="常规 7 20 38 4 2" xfId="25901"/>
    <cellStyle name="常规 7 20 43 4 2" xfId="25902"/>
    <cellStyle name="常规 7 20 38 4 2 2" xfId="25903"/>
    <cellStyle name="常规 7 20 43 4 2 2" xfId="25904"/>
    <cellStyle name="常规 7 20 38 4 3" xfId="25905"/>
    <cellStyle name="常规 7 20 43 4 3" xfId="25906"/>
    <cellStyle name="常规 7 20 39" xfId="25907"/>
    <cellStyle name="常规 7 20 44" xfId="25908"/>
    <cellStyle name="常规 7 20 39 2" xfId="25909"/>
    <cellStyle name="常规 7 20 44 2" xfId="25910"/>
    <cellStyle name="常规 7 20 39 2 2" xfId="25911"/>
    <cellStyle name="常规 7 20 44 2 2" xfId="25912"/>
    <cellStyle name="常规 7 20 39 2 2 2" xfId="25913"/>
    <cellStyle name="常规 7 20 44 2 2 2" xfId="25914"/>
    <cellStyle name="常规 7 20 39 2 3" xfId="25915"/>
    <cellStyle name="常规 7 20 44 2 3" xfId="25916"/>
    <cellStyle name="常规 7 20 39 2 3 2" xfId="25917"/>
    <cellStyle name="常规 7 20 44 2 3 2" xfId="25918"/>
    <cellStyle name="常规 7 20 39 2 4" xfId="25919"/>
    <cellStyle name="常规 7 20 44 2 4" xfId="25920"/>
    <cellStyle name="链接单元格 2 2" xfId="25921"/>
    <cellStyle name="常规 7 20 39 3" xfId="25922"/>
    <cellStyle name="常规 7 20 44 3" xfId="25923"/>
    <cellStyle name="常规 7 20 39 3 2" xfId="25924"/>
    <cellStyle name="常规 7 20 44 3 2" xfId="25925"/>
    <cellStyle name="常规 7 20 39 4" xfId="25926"/>
    <cellStyle name="常规 7 20 44 4" xfId="25927"/>
    <cellStyle name="常规 7 20 39 4 2" xfId="25928"/>
    <cellStyle name="常规 7 20 44 4 2" xfId="25929"/>
    <cellStyle name="常规 7 20 39 4 2 2" xfId="25930"/>
    <cellStyle name="常规 7 20 44 4 2 2" xfId="25931"/>
    <cellStyle name="常规 7 20 4 2 2" xfId="25932"/>
    <cellStyle name="常规 7 20 4 2 2 2" xfId="25933"/>
    <cellStyle name="常规 7 20 4 2 3" xfId="25934"/>
    <cellStyle name="常规 7 20 4 2 3 2" xfId="25935"/>
    <cellStyle name="常规 7 20 4 3" xfId="25936"/>
    <cellStyle name="常规 7 20 4 3 2" xfId="25937"/>
    <cellStyle name="常规 7 20 4 4" xfId="25938"/>
    <cellStyle name="常规 7 20 4 4 2" xfId="25939"/>
    <cellStyle name="常规 7 20 4 4 2 2" xfId="25940"/>
    <cellStyle name="常规 7 20 4 4 3" xfId="25941"/>
    <cellStyle name="常规 7 20 4 5" xfId="25942"/>
    <cellStyle name="常规 7 20 45" xfId="25943"/>
    <cellStyle name="常规 7 20 45 2" xfId="25944"/>
    <cellStyle name="常规 7 20 45 2 2" xfId="25945"/>
    <cellStyle name="常规 7 20 45 3" xfId="25946"/>
    <cellStyle name="常规 7 20 45 3 2" xfId="25947"/>
    <cellStyle name="常规 7 20 45 4" xfId="25948"/>
    <cellStyle name="常规 7 20 46" xfId="25949"/>
    <cellStyle name="常规 7 20 46 2" xfId="25950"/>
    <cellStyle name="常规 7 20 47" xfId="25951"/>
    <cellStyle name="常规 7 20 47 2" xfId="25952"/>
    <cellStyle name="常规 7 20 5" xfId="25953"/>
    <cellStyle name="常规 7 20 5 2 2" xfId="25954"/>
    <cellStyle name="常规 7 20 5 2 2 2" xfId="25955"/>
    <cellStyle name="常规 7 20 5 2 3" xfId="25956"/>
    <cellStyle name="常规 7 20 5 2 3 2" xfId="25957"/>
    <cellStyle name="常规 7 20 5 3 2" xfId="25958"/>
    <cellStyle name="常规 7 20 5 4" xfId="25959"/>
    <cellStyle name="常规 7 20 5 4 3" xfId="25960"/>
    <cellStyle name="常规 7 20 5 5" xfId="25961"/>
    <cellStyle name="常规 7 20 6" xfId="25962"/>
    <cellStyle name="常规 7 20 6 2 2" xfId="25963"/>
    <cellStyle name="常规 7 20 6 2 2 2" xfId="25964"/>
    <cellStyle name="常规 7 20 6 2 3" xfId="25965"/>
    <cellStyle name="常规 7 20 6 2 3 2" xfId="25966"/>
    <cellStyle name="常规 7 20 6 3" xfId="25967"/>
    <cellStyle name="常规 7 20 6 3 2" xfId="25968"/>
    <cellStyle name="注释 3 10 2 4" xfId="25969"/>
    <cellStyle name="常规 7 20 6 4" xfId="25970"/>
    <cellStyle name="常规 7 20 6 5" xfId="25971"/>
    <cellStyle name="常规 7 20 7 2 2 2" xfId="25972"/>
    <cellStyle name="千位分隔 4 2 2" xfId="25973"/>
    <cellStyle name="常规 7 20 7 2 3" xfId="25974"/>
    <cellStyle name="千位分隔 4 3" xfId="25975"/>
    <cellStyle name="常规 7 20 7 2 3 2" xfId="25976"/>
    <cellStyle name="常规 7 20 7 2 4" xfId="25977"/>
    <cellStyle name="千位分隔 4 4" xfId="25978"/>
    <cellStyle name="常规 7 20 7 3" xfId="25979"/>
    <cellStyle name="千位分隔 5" xfId="25980"/>
    <cellStyle name="千位分隔 5 2" xfId="25981"/>
    <cellStyle name="常规 7 20 7 3 2" xfId="25982"/>
    <cellStyle name="注释 3 11 2 4" xfId="25983"/>
    <cellStyle name="常规 7 20 7 4" xfId="25984"/>
    <cellStyle name="千位分隔 6" xfId="25985"/>
    <cellStyle name="常规 7 20 7 4 2" xfId="25986"/>
    <cellStyle name="千位分隔 6 2" xfId="25987"/>
    <cellStyle name="常规 7 20 7 4 2 2" xfId="25988"/>
    <cellStyle name="常规 7 20 7 5" xfId="25989"/>
    <cellStyle name="千位分隔 7" xfId="25990"/>
    <cellStyle name="常规 7 20 8 2 2" xfId="25991"/>
    <cellStyle name="常规 7 20 8 2 2 2" xfId="25992"/>
    <cellStyle name="常规 7 20 8 2 3" xfId="25993"/>
    <cellStyle name="常规 7 20 8 2 3 2" xfId="25994"/>
    <cellStyle name="常规 7 20 8 2 4" xfId="25995"/>
    <cellStyle name="常规 7 20 8 3" xfId="25996"/>
    <cellStyle name="常规 7 20 8 3 2" xfId="25997"/>
    <cellStyle name="注释 3 12 2 4" xfId="25998"/>
    <cellStyle name="常规 7 20 8 4" xfId="25999"/>
    <cellStyle name="常规 7 20 8 4 2" xfId="26000"/>
    <cellStyle name="常规 7 20 8 4 2 2" xfId="26001"/>
    <cellStyle name="常规 7 20 8 5" xfId="26002"/>
    <cellStyle name="常规 7 20 9" xfId="26003"/>
    <cellStyle name="常规 7 20 9 3" xfId="26004"/>
    <cellStyle name="常规 7 20 9 4" xfId="26005"/>
    <cellStyle name="常规 7 20 9 5" xfId="26006"/>
    <cellStyle name="常规 7 21 4 2" xfId="26007"/>
    <cellStyle name="常规 7 21 5" xfId="26008"/>
    <cellStyle name="常规 7 22 2 3 2" xfId="26009"/>
    <cellStyle name="常规 7 22 2 4" xfId="26010"/>
    <cellStyle name="常规 7 22 4 2" xfId="26011"/>
    <cellStyle name="常规 7 22 5" xfId="26012"/>
    <cellStyle name="常规 7 23 2 3 2" xfId="26013"/>
    <cellStyle name="常规 7 23 4 2" xfId="26014"/>
    <cellStyle name="常规 7 23 5" xfId="26015"/>
    <cellStyle name="常规 7 25" xfId="26016"/>
    <cellStyle name="常规 7 30" xfId="26017"/>
    <cellStyle name="常规 7 26" xfId="26018"/>
    <cellStyle name="常规 7 31" xfId="26019"/>
    <cellStyle name="常规 7 26 5" xfId="26020"/>
    <cellStyle name="常规 7 31 5" xfId="26021"/>
    <cellStyle name="常规 75" xfId="26022"/>
    <cellStyle name="常规 80" xfId="26023"/>
    <cellStyle name="常规 7 27" xfId="26024"/>
    <cellStyle name="常规 7 32" xfId="26025"/>
    <cellStyle name="常规 7 27 2 2 2" xfId="26026"/>
    <cellStyle name="常规 7 32 2 2 2" xfId="26027"/>
    <cellStyle name="常规 7 27 4 2" xfId="26028"/>
    <cellStyle name="常规 7 32 4 2" xfId="26029"/>
    <cellStyle name="强调文字颜色 1 3 3 3 2 3 2" xfId="26030"/>
    <cellStyle name="常规 7 27 5" xfId="26031"/>
    <cellStyle name="常规 7 32 5" xfId="26032"/>
    <cellStyle name="强调文字颜色 1 3 3 3 2 4" xfId="26033"/>
    <cellStyle name="常规 7 28" xfId="26034"/>
    <cellStyle name="常规 7 33" xfId="26035"/>
    <cellStyle name="常规 7 28 2 2" xfId="26036"/>
    <cellStyle name="常规 7 33 2 2" xfId="26037"/>
    <cellStyle name="常规 7 28 2 2 2" xfId="26038"/>
    <cellStyle name="常规 7 33 2 2 2" xfId="26039"/>
    <cellStyle name="常规 7 28 3 2" xfId="26040"/>
    <cellStyle name="常规 7 33 3 2" xfId="26041"/>
    <cellStyle name="常规 7 28 4" xfId="26042"/>
    <cellStyle name="常规 7 33 4" xfId="26043"/>
    <cellStyle name="常规 7 28 4 2" xfId="26044"/>
    <cellStyle name="常规 7 33 4 2" xfId="26045"/>
    <cellStyle name="常规 7 28 5" xfId="26046"/>
    <cellStyle name="常规 7 33 5" xfId="26047"/>
    <cellStyle name="常规 7 29" xfId="26048"/>
    <cellStyle name="常规 7 34" xfId="26049"/>
    <cellStyle name="常规 7 29 2 2" xfId="26050"/>
    <cellStyle name="常规 7 34 2 2" xfId="26051"/>
    <cellStyle name="常规 7 29 2 2 2" xfId="26052"/>
    <cellStyle name="常规 7 34 2 2 2" xfId="26053"/>
    <cellStyle name="常规 7 29 3 2" xfId="26054"/>
    <cellStyle name="常规 7 34 3 2" xfId="26055"/>
    <cellStyle name="常规 7 29 4" xfId="26056"/>
    <cellStyle name="常规 7 34 4" xfId="26057"/>
    <cellStyle name="常规 8 2 2 2 39 2 2" xfId="26058"/>
    <cellStyle name="常规 8 2 2 2 44 2 2" xfId="26059"/>
    <cellStyle name="常规 7 29 4 2" xfId="26060"/>
    <cellStyle name="常规 7 34 4 2" xfId="26061"/>
    <cellStyle name="常规 7 29 5" xfId="26062"/>
    <cellStyle name="常规 7 34 5" xfId="26063"/>
    <cellStyle name="常规 7 3 2 2 2 2" xfId="26064"/>
    <cellStyle name="常规 7 3 2 3 2" xfId="26065"/>
    <cellStyle name="常规 7 3 2 4" xfId="26066"/>
    <cellStyle name="常规 7 3 2 4 2" xfId="26067"/>
    <cellStyle name="常规 7 3 2 5" xfId="26068"/>
    <cellStyle name="常规 7 3 2 5 2" xfId="26069"/>
    <cellStyle name="常规 7 3 2 6" xfId="26070"/>
    <cellStyle name="常规 7 3 3 3 2" xfId="26071"/>
    <cellStyle name="输出 2 2 3 2 2 2" xfId="26072"/>
    <cellStyle name="常规 7 3 3 4" xfId="26073"/>
    <cellStyle name="注释 3 64 2" xfId="26074"/>
    <cellStyle name="注释 3 59 2" xfId="26075"/>
    <cellStyle name="输出 2 2 3 2 3" xfId="26076"/>
    <cellStyle name="常规 7 3 4 3 2" xfId="26077"/>
    <cellStyle name="常规 7 3 4 4" xfId="26078"/>
    <cellStyle name="常规 7 35" xfId="26079"/>
    <cellStyle name="常规 7 40" xfId="26080"/>
    <cellStyle name="常规 7 35 2 2 2" xfId="26081"/>
    <cellStyle name="常规 7 40 2 2 2" xfId="26082"/>
    <cellStyle name="常规 7 35 3" xfId="26083"/>
    <cellStyle name="常规 7 40 3" xfId="26084"/>
    <cellStyle name="常规 7 35 4" xfId="26085"/>
    <cellStyle name="常规 7 40 4" xfId="26086"/>
    <cellStyle name="常规 7 35 5" xfId="26087"/>
    <cellStyle name="常规 7 40 5" xfId="26088"/>
    <cellStyle name="常规 7 36 2 2" xfId="26089"/>
    <cellStyle name="常规 7 41 2 2" xfId="26090"/>
    <cellStyle name="常规 7 36 2 2 2" xfId="26091"/>
    <cellStyle name="常规 7 41 2 2 2" xfId="26092"/>
    <cellStyle name="常规 7 36 3" xfId="26093"/>
    <cellStyle name="常规 7 41 3" xfId="26094"/>
    <cellStyle name="常规 7 36 3 2" xfId="26095"/>
    <cellStyle name="常规 7 41 3 2" xfId="26096"/>
    <cellStyle name="常规 7 36 4 2" xfId="26097"/>
    <cellStyle name="常规 7 41 4 2" xfId="26098"/>
    <cellStyle name="常规 7 36 5" xfId="26099"/>
    <cellStyle name="常规 7 41 5" xfId="26100"/>
    <cellStyle name="常规 7 39 4 2" xfId="26101"/>
    <cellStyle name="常规 7 44 4 2" xfId="26102"/>
    <cellStyle name="强调文字颜色 2 2 3 4 5" xfId="26103"/>
    <cellStyle name="常规 7 39 5" xfId="26104"/>
    <cellStyle name="常规 7 44 5" xfId="26105"/>
    <cellStyle name="常规 7 4 2" xfId="26106"/>
    <cellStyle name="常规 7 4 2 4 2" xfId="26107"/>
    <cellStyle name="好 3 7" xfId="26108"/>
    <cellStyle name="常规 7 4 2 5" xfId="26109"/>
    <cellStyle name="常规 7 4 2 5 2" xfId="26110"/>
    <cellStyle name="好 4 7" xfId="26111"/>
    <cellStyle name="常规 7 4 2 6" xfId="26112"/>
    <cellStyle name="常规 7 4 3" xfId="26113"/>
    <cellStyle name="常规 7 4 3 2" xfId="26114"/>
    <cellStyle name="常规 7 4 4" xfId="26115"/>
    <cellStyle name="常规 7 4 4 2" xfId="26116"/>
    <cellStyle name="常规 7 4 5" xfId="26117"/>
    <cellStyle name="常规 7 4 5 2" xfId="26118"/>
    <cellStyle name="常规 7 4 6" xfId="26119"/>
    <cellStyle name="常规 7 4 6 2" xfId="26120"/>
    <cellStyle name="常规 7 4 7" xfId="26121"/>
    <cellStyle name="常规 8 18 3 2" xfId="26122"/>
    <cellStyle name="常规 8 23 3 2" xfId="26123"/>
    <cellStyle name="常规 7 45 4" xfId="26124"/>
    <cellStyle name="常规 7 50 4" xfId="26125"/>
    <cellStyle name="常规 7 45 5" xfId="26126"/>
    <cellStyle name="常规 7 50 5" xfId="26127"/>
    <cellStyle name="常规 7 46 3 2" xfId="26128"/>
    <cellStyle name="常规 7 51 3 2" xfId="26129"/>
    <cellStyle name="常规 7 46 4" xfId="26130"/>
    <cellStyle name="常规 7 51 4" xfId="26131"/>
    <cellStyle name="常规 7 46 4 2" xfId="26132"/>
    <cellStyle name="常规 7 51 4 2" xfId="26133"/>
    <cellStyle name="常规 7 46 5" xfId="26134"/>
    <cellStyle name="常规 7 51 5" xfId="26135"/>
    <cellStyle name="常规 7 47 3" xfId="26136"/>
    <cellStyle name="常规 7 52 3" xfId="26137"/>
    <cellStyle name="常规 7 47 3 2" xfId="26138"/>
    <cellStyle name="常规 7 52 3 2" xfId="26139"/>
    <cellStyle name="常规 7 47 4 2" xfId="26140"/>
    <cellStyle name="常规 7 52 4 2" xfId="26141"/>
    <cellStyle name="常规 7 47 5" xfId="26142"/>
    <cellStyle name="常规 7 52 5" xfId="26143"/>
    <cellStyle name="常规 7 48 3" xfId="26144"/>
    <cellStyle name="常规 7 53 3" xfId="26145"/>
    <cellStyle name="链接单元格 3 2 4 2 2 2" xfId="26146"/>
    <cellStyle name="常规 7 48 3 2" xfId="26147"/>
    <cellStyle name="常规 7 53 3 2" xfId="26148"/>
    <cellStyle name="常规 7 48 4" xfId="26149"/>
    <cellStyle name="常规 7 53 4" xfId="26150"/>
    <cellStyle name="常规 7 48 4 2" xfId="26151"/>
    <cellStyle name="常规 7 53 4 2" xfId="26152"/>
    <cellStyle name="常规 7 48 5" xfId="26153"/>
    <cellStyle name="常规 7 53 5" xfId="26154"/>
    <cellStyle name="常规 7 49 2 2" xfId="26155"/>
    <cellStyle name="常规 7 54 2 2" xfId="26156"/>
    <cellStyle name="常规 7 49 2 2 2" xfId="26157"/>
    <cellStyle name="常规 7 54 2 2 2" xfId="26158"/>
    <cellStyle name="常规 7 49 2 3" xfId="26159"/>
    <cellStyle name="常规 7 54 2 3" xfId="26160"/>
    <cellStyle name="常规 7 49 2 3 2" xfId="26161"/>
    <cellStyle name="常规 7 54 2 3 2" xfId="26162"/>
    <cellStyle name="常规 7 49 2 4" xfId="26163"/>
    <cellStyle name="常规 7 54 2 4" xfId="26164"/>
    <cellStyle name="好 4 3 4 2" xfId="26165"/>
    <cellStyle name="常规 7 49 3" xfId="26166"/>
    <cellStyle name="常规 7 54 3" xfId="26167"/>
    <cellStyle name="链接单元格 3 2 4 2 3 2" xfId="26168"/>
    <cellStyle name="常规 7 49 3 2" xfId="26169"/>
    <cellStyle name="常规 7 54 3 2" xfId="26170"/>
    <cellStyle name="常规 7 49 4" xfId="26171"/>
    <cellStyle name="常规 7 54 4" xfId="26172"/>
    <cellStyle name="常规 7 49 4 2" xfId="26173"/>
    <cellStyle name="常规 7 54 4 2" xfId="26174"/>
    <cellStyle name="常规 7 5 2" xfId="26175"/>
    <cellStyle name="常规 7 5 2 2 2" xfId="26176"/>
    <cellStyle name="警告文本 3 3 3 2 4" xfId="26177"/>
    <cellStyle name="常规 7 5 2 3" xfId="26178"/>
    <cellStyle name="警告文本 3 2 2 5 2" xfId="26179"/>
    <cellStyle name="常规 7 5 2 3 2" xfId="26180"/>
    <cellStyle name="警告文本 3 2 2 5 2 2" xfId="26181"/>
    <cellStyle name="常规 7 5 2 4" xfId="26182"/>
    <cellStyle name="警告文本 3 2 2 5 3" xfId="26183"/>
    <cellStyle name="常规 7 5 3" xfId="26184"/>
    <cellStyle name="常规 7 5 3 2" xfId="26185"/>
    <cellStyle name="常规 7 5 4" xfId="26186"/>
    <cellStyle name="常规 7 5 4 2" xfId="26187"/>
    <cellStyle name="常规 7 5 5" xfId="26188"/>
    <cellStyle name="常规 7 5 5 2" xfId="26189"/>
    <cellStyle name="常规 7 5 6" xfId="26190"/>
    <cellStyle name="常规 7 5 6 2" xfId="26191"/>
    <cellStyle name="常规 7 5 7" xfId="26192"/>
    <cellStyle name="常规 8 18 4 2" xfId="26193"/>
    <cellStyle name="常规 8 23 4 2" xfId="26194"/>
    <cellStyle name="常规 7 55 2 2 2" xfId="26195"/>
    <cellStyle name="常规 7 60 2 2 2" xfId="26196"/>
    <cellStyle name="强调文字颜色 4 2 2 2 4" xfId="26197"/>
    <cellStyle name="常规 7 55 2 3" xfId="26198"/>
    <cellStyle name="常规 7 60 2 3" xfId="26199"/>
    <cellStyle name="常规 7 55 2 4" xfId="26200"/>
    <cellStyle name="常规 7 60 2 4" xfId="26201"/>
    <cellStyle name="好 4 4 4 2" xfId="26202"/>
    <cellStyle name="常规 7 55 3" xfId="26203"/>
    <cellStyle name="常规 7 60 3" xfId="26204"/>
    <cellStyle name="常规 7 55 4" xfId="26205"/>
    <cellStyle name="常规 7 60 4" xfId="26206"/>
    <cellStyle name="常规 7 56" xfId="26207"/>
    <cellStyle name="常规 7 61" xfId="26208"/>
    <cellStyle name="常规 7 57" xfId="26209"/>
    <cellStyle name="常规 7 62" xfId="26210"/>
    <cellStyle name="常规 7 57 2 2 2" xfId="26211"/>
    <cellStyle name="常规 7 62 2 2 2" xfId="26212"/>
    <cellStyle name="常规 7 57 2 3" xfId="26213"/>
    <cellStyle name="常规 7 62 2 3" xfId="26214"/>
    <cellStyle name="常规 7 57 2 3 2" xfId="26215"/>
    <cellStyle name="常规 7 62 2 3 2" xfId="26216"/>
    <cellStyle name="常规 7 57 2 4" xfId="26217"/>
    <cellStyle name="常规 7 62 2 4" xfId="26218"/>
    <cellStyle name="好 4 6 4 2" xfId="26219"/>
    <cellStyle name="常规 7 57 4 2" xfId="26220"/>
    <cellStyle name="常规 7 62 4 2" xfId="26221"/>
    <cellStyle name="常规 7 58" xfId="26222"/>
    <cellStyle name="常规 7 63" xfId="26223"/>
    <cellStyle name="输出 2 3 3 2 3 2" xfId="26224"/>
    <cellStyle name="常规 7 59 2 3" xfId="26225"/>
    <cellStyle name="常规 7 64 2 3" xfId="26226"/>
    <cellStyle name="常规 7 59 2 4" xfId="26227"/>
    <cellStyle name="常规 7 64 2 4" xfId="26228"/>
    <cellStyle name="常规 7 59 3" xfId="26229"/>
    <cellStyle name="常规 7 64 3" xfId="26230"/>
    <cellStyle name="汇总 2 7 3 2" xfId="26231"/>
    <cellStyle name="常规 7 59 3 2" xfId="26232"/>
    <cellStyle name="常规 7 64 3 2" xfId="26233"/>
    <cellStyle name="常规 7 59 4" xfId="26234"/>
    <cellStyle name="常规 7 64 4" xfId="26235"/>
    <cellStyle name="常规 7 59 4 2" xfId="26236"/>
    <cellStyle name="常规 7 64 4 2" xfId="26237"/>
    <cellStyle name="常规 7 59 5" xfId="26238"/>
    <cellStyle name="常规 7 64 5" xfId="26239"/>
    <cellStyle name="常规 7 6 2" xfId="26240"/>
    <cellStyle name="常规 7 6 2 2 2" xfId="26241"/>
    <cellStyle name="好 4 4 2" xfId="26242"/>
    <cellStyle name="常规 7 6 2 3" xfId="26243"/>
    <cellStyle name="好 4 5" xfId="26244"/>
    <cellStyle name="常规 7 6 2 3 2" xfId="26245"/>
    <cellStyle name="好 4 5 2" xfId="26246"/>
    <cellStyle name="常规 7 6 2 4" xfId="26247"/>
    <cellStyle name="好 4 6" xfId="26248"/>
    <cellStyle name="常规 7 6 3" xfId="26249"/>
    <cellStyle name="常规 7 6 3 2" xfId="26250"/>
    <cellStyle name="常规 7 6 4" xfId="26251"/>
    <cellStyle name="常规 7 6 4 2" xfId="26252"/>
    <cellStyle name="常规 7 6 5" xfId="26253"/>
    <cellStyle name="常规 7 6 5 2" xfId="26254"/>
    <cellStyle name="常规 7 6 6" xfId="26255"/>
    <cellStyle name="常规 7 6 6 2" xfId="26256"/>
    <cellStyle name="常规 7 6 7" xfId="26257"/>
    <cellStyle name="常规 7 65" xfId="26258"/>
    <cellStyle name="常规 7 70" xfId="26259"/>
    <cellStyle name="常规 7 65 3" xfId="26260"/>
    <cellStyle name="常规 7 70 3" xfId="26261"/>
    <cellStyle name="常规 7 65 4" xfId="26262"/>
    <cellStyle name="常规 7 70 4" xfId="26263"/>
    <cellStyle name="常规 7 65 5" xfId="26264"/>
    <cellStyle name="常规 7 70 5" xfId="26265"/>
    <cellStyle name="常规 7 66" xfId="26266"/>
    <cellStyle name="常规 7 71" xfId="26267"/>
    <cellStyle name="常规 7 66 3" xfId="26268"/>
    <cellStyle name="常规 7 71 3" xfId="26269"/>
    <cellStyle name="常规 7 66 4" xfId="26270"/>
    <cellStyle name="常规 7 71 4" xfId="26271"/>
    <cellStyle name="常规 7 66 4 2" xfId="26272"/>
    <cellStyle name="常规 7 71 4 2" xfId="26273"/>
    <cellStyle name="强调文字颜色 4 3 2 2 3 2 4" xfId="26274"/>
    <cellStyle name="常规 7 66 5" xfId="26275"/>
    <cellStyle name="常规 7 71 5" xfId="26276"/>
    <cellStyle name="常规 7 67 2 2" xfId="26277"/>
    <cellStyle name="常规 7 72 2 2" xfId="26278"/>
    <cellStyle name="常规 7 67 2 3" xfId="26279"/>
    <cellStyle name="常规 7 72 2 3" xfId="26280"/>
    <cellStyle name="常规 7 67 2 3 2" xfId="26281"/>
    <cellStyle name="常规 7 72 2 3 2" xfId="26282"/>
    <cellStyle name="常规 7 67 2 4" xfId="26283"/>
    <cellStyle name="常规 7 72 2 4" xfId="26284"/>
    <cellStyle name="常规 7 67 3" xfId="26285"/>
    <cellStyle name="常规 7 72 3" xfId="26286"/>
    <cellStyle name="常规 7 67 3 2" xfId="26287"/>
    <cellStyle name="常规 7 72 3 2" xfId="26288"/>
    <cellStyle name="常规 7 67 4" xfId="26289"/>
    <cellStyle name="常规 7 72 4" xfId="26290"/>
    <cellStyle name="常规 7 67 4 2" xfId="26291"/>
    <cellStyle name="常规 7 72 4 2" xfId="26292"/>
    <cellStyle name="强调文字颜色 4 3 2 2 4 2 4" xfId="26293"/>
    <cellStyle name="常规 7 67 5" xfId="26294"/>
    <cellStyle name="常规 7 72 5" xfId="26295"/>
    <cellStyle name="常规 7 68" xfId="26296"/>
    <cellStyle name="常规 7 73" xfId="26297"/>
    <cellStyle name="常规 7 68 2 2" xfId="26298"/>
    <cellStyle name="常规 7 73 2 2" xfId="26299"/>
    <cellStyle name="常规 7 68 2 2 2" xfId="26300"/>
    <cellStyle name="常规 7 73 2 2 2" xfId="26301"/>
    <cellStyle name="常规 7 68 2 3" xfId="26302"/>
    <cellStyle name="常规 7 73 2 3" xfId="26303"/>
    <cellStyle name="常规 7 68 2 3 2" xfId="26304"/>
    <cellStyle name="常规 7 73 2 3 2" xfId="26305"/>
    <cellStyle name="常规 7 68 3" xfId="26306"/>
    <cellStyle name="常规 7 73 3" xfId="26307"/>
    <cellStyle name="常规 7 68 3 2" xfId="26308"/>
    <cellStyle name="常规 7 73 3 2" xfId="26309"/>
    <cellStyle name="常规 7 68 4" xfId="26310"/>
    <cellStyle name="常规 7 73 4" xfId="26311"/>
    <cellStyle name="输出 3 2 5 2 2 2" xfId="26312"/>
    <cellStyle name="常规 7 68 4 2" xfId="26313"/>
    <cellStyle name="常规 7 73 4 2" xfId="26314"/>
    <cellStyle name="常规 7 68 5" xfId="26315"/>
    <cellStyle name="常规 7 73 5" xfId="26316"/>
    <cellStyle name="常规 7 69" xfId="26317"/>
    <cellStyle name="常规 7 74" xfId="26318"/>
    <cellStyle name="常规 7 69 2 2 2" xfId="26319"/>
    <cellStyle name="常规 7 74 2 2 2" xfId="26320"/>
    <cellStyle name="常规 7 69 3" xfId="26321"/>
    <cellStyle name="常规 7 74 3" xfId="26322"/>
    <cellStyle name="常规 7 69 4" xfId="26323"/>
    <cellStyle name="常规 7 74 4" xfId="26324"/>
    <cellStyle name="输出 3 2 5 2 3 2" xfId="26325"/>
    <cellStyle name="常规 7 69 5" xfId="26326"/>
    <cellStyle name="常规 7 74 5" xfId="26327"/>
    <cellStyle name="注释 2 2 2 2 2 3 2 2" xfId="26328"/>
    <cellStyle name="常规 7 7 2" xfId="26329"/>
    <cellStyle name="常规 7 7 2 2" xfId="26330"/>
    <cellStyle name="常规 7 7 2 2 2" xfId="26331"/>
    <cellStyle name="常规 7 7 2 3" xfId="26332"/>
    <cellStyle name="常规 7 7 2 3 2" xfId="26333"/>
    <cellStyle name="常规 7 7 2 4" xfId="26334"/>
    <cellStyle name="常规 7 7 3" xfId="26335"/>
    <cellStyle name="常规 7 7 3 2" xfId="26336"/>
    <cellStyle name="常规 7 7 4" xfId="26337"/>
    <cellStyle name="常规 7 7 4 2" xfId="26338"/>
    <cellStyle name="常规 7 7 5" xfId="26339"/>
    <cellStyle name="常规 7 75" xfId="26340"/>
    <cellStyle name="常规 7 80" xfId="26341"/>
    <cellStyle name="常规 7 75 2 2 2" xfId="26342"/>
    <cellStyle name="常规 7 76" xfId="26343"/>
    <cellStyle name="常规 7 81" xfId="26344"/>
    <cellStyle name="常规 7 76 2 2" xfId="26345"/>
    <cellStyle name="常规 7 76 3 2" xfId="26346"/>
    <cellStyle name="常规 7 76 4" xfId="26347"/>
    <cellStyle name="常规 7 77" xfId="26348"/>
    <cellStyle name="常规 7 77 2 2" xfId="26349"/>
    <cellStyle name="常规 7 78" xfId="26350"/>
    <cellStyle name="常规 7 78 2" xfId="26351"/>
    <cellStyle name="常规 7 79" xfId="26352"/>
    <cellStyle name="常规 7 79 2" xfId="26353"/>
    <cellStyle name="常规 7 8 2 3 2" xfId="26354"/>
    <cellStyle name="常规 7 8 2 4" xfId="26355"/>
    <cellStyle name="千位分隔 2 2 2 5" xfId="26356"/>
    <cellStyle name="常规 7 8 5" xfId="26357"/>
    <cellStyle name="常规 7 9 2" xfId="26358"/>
    <cellStyle name="常规 7 9 2 2" xfId="26359"/>
    <cellStyle name="解释性文本 2 3 3 5" xfId="26360"/>
    <cellStyle name="千位分隔 2 3 2 3" xfId="26361"/>
    <cellStyle name="常规 7 9 2 2 2" xfId="26362"/>
    <cellStyle name="常规 7 9 2 3" xfId="26363"/>
    <cellStyle name="千位分隔 2 3 2 4" xfId="26364"/>
    <cellStyle name="常规 7 9 2 3 2" xfId="26365"/>
    <cellStyle name="常规 7 9 2 4" xfId="26366"/>
    <cellStyle name="常规 7 9 3" xfId="26367"/>
    <cellStyle name="常规 7 9 3 2" xfId="26368"/>
    <cellStyle name="解释性文本 2 3 4 5" xfId="26369"/>
    <cellStyle name="常规 7 9 4" xfId="26370"/>
    <cellStyle name="常规 8 4 2 25 2 3 2" xfId="26371"/>
    <cellStyle name="常规 8 4 2 30 2 3 2" xfId="26372"/>
    <cellStyle name="常规 7 9 4 2" xfId="26373"/>
    <cellStyle name="常规 7 9 5" xfId="26374"/>
    <cellStyle name="常规 75 2" xfId="26375"/>
    <cellStyle name="常规 76 2" xfId="26376"/>
    <cellStyle name="常规 81 2" xfId="26377"/>
    <cellStyle name="常规 77" xfId="26378"/>
    <cellStyle name="常规 82" xfId="26379"/>
    <cellStyle name="常规 77 2" xfId="26380"/>
    <cellStyle name="常规 78" xfId="26381"/>
    <cellStyle name="常规 83" xfId="26382"/>
    <cellStyle name="常规 8" xfId="26383"/>
    <cellStyle name="常规 8 10 2" xfId="26384"/>
    <cellStyle name="常规 8 10 2 2" xfId="26385"/>
    <cellStyle name="常规 8 10 2 3" xfId="26386"/>
    <cellStyle name="解释性文本 2 7 2" xfId="26387"/>
    <cellStyle name="常规 8 10 2 4" xfId="26388"/>
    <cellStyle name="解释性文本 2 7 3" xfId="26389"/>
    <cellStyle name="常规 8 10 3" xfId="26390"/>
    <cellStyle name="常规 8 10 4" xfId="26391"/>
    <cellStyle name="常规 8 10 4 2" xfId="26392"/>
    <cellStyle name="常规 8 10 4 2 2" xfId="26393"/>
    <cellStyle name="常规 8 10 4 3" xfId="26394"/>
    <cellStyle name="检查单元格 3 2 6 2 2" xfId="26395"/>
    <cellStyle name="解释性文本 2 9 2" xfId="26396"/>
    <cellStyle name="常规 8 11" xfId="26397"/>
    <cellStyle name="计算 3 3 3 3 2" xfId="26398"/>
    <cellStyle name="常规 8 12 2 3 2" xfId="26399"/>
    <cellStyle name="强调文字颜色 1 2 2 2 4 2" xfId="26400"/>
    <cellStyle name="常规 8 12 2 4" xfId="26401"/>
    <cellStyle name="强调文字颜色 1 2 2 2 5" xfId="26402"/>
    <cellStyle name="常规 8 12 4 3" xfId="26403"/>
    <cellStyle name="强调文字颜色 1 2 2 4 4" xfId="26404"/>
    <cellStyle name="常规 8 13" xfId="26405"/>
    <cellStyle name="常规 8 13 2 3 2" xfId="26406"/>
    <cellStyle name="强调文字颜色 1 2 3 2 4 2" xfId="26407"/>
    <cellStyle name="常规 8 13 4" xfId="26408"/>
    <cellStyle name="常规 8 4 39" xfId="26409"/>
    <cellStyle name="常规 8 4 44" xfId="26410"/>
    <cellStyle name="千位分隔[0] 2 2 4 2" xfId="26411"/>
    <cellStyle name="常规 8 13 5" xfId="26412"/>
    <cellStyle name="常规 8 4 45" xfId="26413"/>
    <cellStyle name="千位分隔[0] 2 2 4 3" xfId="26414"/>
    <cellStyle name="常规 8 14" xfId="26415"/>
    <cellStyle name="常规 8 14 3" xfId="26416"/>
    <cellStyle name="常规 8 14 4" xfId="26417"/>
    <cellStyle name="千位分隔[0] 2 2 5 2" xfId="26418"/>
    <cellStyle name="常规 8 14 5" xfId="26419"/>
    <cellStyle name="常规 8 15" xfId="26420"/>
    <cellStyle name="常规 8 20" xfId="26421"/>
    <cellStyle name="常规 8 15 3" xfId="26422"/>
    <cellStyle name="常规 8 20 3" xfId="26423"/>
    <cellStyle name="常规 8 15 4" xfId="26424"/>
    <cellStyle name="常规 8 20 4" xfId="26425"/>
    <cellStyle name="常规 8 15 5" xfId="26426"/>
    <cellStyle name="常规 8 20 5" xfId="26427"/>
    <cellStyle name="常规 8 16" xfId="26428"/>
    <cellStyle name="常规 8 21" xfId="26429"/>
    <cellStyle name="常规 8 16 2" xfId="26430"/>
    <cellStyle name="常规 8 21 2" xfId="26431"/>
    <cellStyle name="常规 8 16 3" xfId="26432"/>
    <cellStyle name="常规 8 21 3" xfId="26433"/>
    <cellStyle name="常规 8 16 4" xfId="26434"/>
    <cellStyle name="常规 8 21 4" xfId="26435"/>
    <cellStyle name="常规 8 16 4 2" xfId="26436"/>
    <cellStyle name="常规 8 21 4 2" xfId="26437"/>
    <cellStyle name="常规 8 16 4 3" xfId="26438"/>
    <cellStyle name="常规 8 21 4 3" xfId="26439"/>
    <cellStyle name="常规 8 16 5" xfId="26440"/>
    <cellStyle name="常规 8 21 5" xfId="26441"/>
    <cellStyle name="常规 8 17" xfId="26442"/>
    <cellStyle name="常规 8 22" xfId="26443"/>
    <cellStyle name="常规 8 4 2 13 2 2 2" xfId="26444"/>
    <cellStyle name="输入 2 2 2 4 2" xfId="26445"/>
    <cellStyle name="常规 8 17 2" xfId="26446"/>
    <cellStyle name="常规 8 22 2" xfId="26447"/>
    <cellStyle name="输入 2 2 2 4 2 2" xfId="26448"/>
    <cellStyle name="常规 8 17 2 2 2" xfId="26449"/>
    <cellStyle name="常规 8 22 2 2 2" xfId="26450"/>
    <cellStyle name="常规 9 36" xfId="26451"/>
    <cellStyle name="常规 9 41" xfId="26452"/>
    <cellStyle name="常规 8 17 2 3" xfId="26453"/>
    <cellStyle name="常规 8 22 2 3" xfId="26454"/>
    <cellStyle name="常规 8 17 2 3 2" xfId="26455"/>
    <cellStyle name="常规 8 22 2 3 2" xfId="26456"/>
    <cellStyle name="常规 8 17 2 4" xfId="26457"/>
    <cellStyle name="常规 8 22 2 4" xfId="26458"/>
    <cellStyle name="常规 8 17 3" xfId="26459"/>
    <cellStyle name="常规 8 22 3" xfId="26460"/>
    <cellStyle name="输入 2 2 2 4 2 3" xfId="26461"/>
    <cellStyle name="常规 8 17 3 2" xfId="26462"/>
    <cellStyle name="常规 8 22 3 2" xfId="26463"/>
    <cellStyle name="输入 2 2 2 4 2 3 2" xfId="26464"/>
    <cellStyle name="常规 8 17 4" xfId="26465"/>
    <cellStyle name="常规 8 22 4" xfId="26466"/>
    <cellStyle name="输入 2 2 2 4 2 4" xfId="26467"/>
    <cellStyle name="常规 8 17 4 2" xfId="26468"/>
    <cellStyle name="常规 8 22 4 2" xfId="26469"/>
    <cellStyle name="常规 8 17 4 2 2" xfId="26470"/>
    <cellStyle name="常规 8 22 4 2 2" xfId="26471"/>
    <cellStyle name="常规 8 17 4 3" xfId="26472"/>
    <cellStyle name="常规 8 22 4 3" xfId="26473"/>
    <cellStyle name="常规 8 17 5" xfId="26474"/>
    <cellStyle name="常规 8 22 5" xfId="26475"/>
    <cellStyle name="常规 8 18" xfId="26476"/>
    <cellStyle name="常规 8 23" xfId="26477"/>
    <cellStyle name="输入 2 2 2 4 3" xfId="26478"/>
    <cellStyle name="常规 8 18 2" xfId="26479"/>
    <cellStyle name="常规 8 23 2" xfId="26480"/>
    <cellStyle name="输入 2 2 2 4 3 2" xfId="26481"/>
    <cellStyle name="常规 8 18 2 3 2" xfId="26482"/>
    <cellStyle name="常规 8 23 2 3 2" xfId="26483"/>
    <cellStyle name="常规 8 18 3" xfId="26484"/>
    <cellStyle name="常规 8 23 3" xfId="26485"/>
    <cellStyle name="常规 8 18 4" xfId="26486"/>
    <cellStyle name="常规 8 23 4" xfId="26487"/>
    <cellStyle name="常规 8 18 4 2 2" xfId="26488"/>
    <cellStyle name="常规 8 23 4 2 2" xfId="26489"/>
    <cellStyle name="常规 8 18 4 3" xfId="26490"/>
    <cellStyle name="常规 8 23 4 3" xfId="26491"/>
    <cellStyle name="常规 8 18 5" xfId="26492"/>
    <cellStyle name="常规 8 23 5" xfId="26493"/>
    <cellStyle name="常规 8 19" xfId="26494"/>
    <cellStyle name="常规 8 24" xfId="26495"/>
    <cellStyle name="输入 2 2 2 4 4" xfId="26496"/>
    <cellStyle name="常规 8 19 4" xfId="26497"/>
    <cellStyle name="常规 8 24 4" xfId="26498"/>
    <cellStyle name="常规 8 19 4 2" xfId="26499"/>
    <cellStyle name="常规 8 24 4 2" xfId="26500"/>
    <cellStyle name="常规 8 5 7" xfId="26501"/>
    <cellStyle name="常规 8 19 5" xfId="26502"/>
    <cellStyle name="常规 8 24 5" xfId="26503"/>
    <cellStyle name="常规 8 2 10" xfId="26504"/>
    <cellStyle name="常规 8 2 11" xfId="26505"/>
    <cellStyle name="常规 8 2 11 2" xfId="26506"/>
    <cellStyle name="常规 8 2 11 2 2" xfId="26507"/>
    <cellStyle name="常规 8 2 11 3" xfId="26508"/>
    <cellStyle name="常规 8 2 12" xfId="26509"/>
    <cellStyle name="常规 8 2 12 2" xfId="26510"/>
    <cellStyle name="常规 8 2 12 2 2" xfId="26511"/>
    <cellStyle name="常规 8 2 12 3" xfId="26512"/>
    <cellStyle name="输入 2 2 4 2 2" xfId="26513"/>
    <cellStyle name="常规 8 2 13" xfId="26514"/>
    <cellStyle name="常规 8 2 13 2" xfId="26515"/>
    <cellStyle name="计算 2 3 2 5" xfId="26516"/>
    <cellStyle name="常规 8 2 13 2 2" xfId="26517"/>
    <cellStyle name="常规 8 2 13 3" xfId="26518"/>
    <cellStyle name="输入 2 2 4 3 2" xfId="26519"/>
    <cellStyle name="常规 8 2 19" xfId="26520"/>
    <cellStyle name="常规 8 2 24" xfId="26521"/>
    <cellStyle name="强调文字颜色 1 2 3 3 4 2" xfId="26522"/>
    <cellStyle name="常规 8 2 19 2" xfId="26523"/>
    <cellStyle name="常规 8 2 24 2" xfId="26524"/>
    <cellStyle name="常规 8 2 19 2 2" xfId="26525"/>
    <cellStyle name="常规 8 2 24 2 2" xfId="26526"/>
    <cellStyle name="常规 8 2 2" xfId="26527"/>
    <cellStyle name="常规 8 2 2 10 2 2 2" xfId="26528"/>
    <cellStyle name="常规 8 2 2 10 2 3" xfId="26529"/>
    <cellStyle name="常规 8 2 2 10 2 4" xfId="26530"/>
    <cellStyle name="常规 8 2 2 10 4" xfId="26531"/>
    <cellStyle name="常规 8 2 2 10 5" xfId="26532"/>
    <cellStyle name="输入 2 3 7 2" xfId="26533"/>
    <cellStyle name="常规 8 2 2 11 2 2 2" xfId="26534"/>
    <cellStyle name="常规 8 2 2 11 2 3" xfId="26535"/>
    <cellStyle name="常规 8 2 2 11 2 4" xfId="26536"/>
    <cellStyle name="常规 8 2 2 11 3 2" xfId="26537"/>
    <cellStyle name="常规 8 2 2 11 4" xfId="26538"/>
    <cellStyle name="常规 8 2 2 11 5" xfId="26539"/>
    <cellStyle name="常规 8 2 2 12 2 2" xfId="26540"/>
    <cellStyle name="常规 8 2 2 12 2 2 2" xfId="26541"/>
    <cellStyle name="常规 8 2 2 12 2 3" xfId="26542"/>
    <cellStyle name="常规 8 2 2 12 3" xfId="26543"/>
    <cellStyle name="常规 8 2 2 12 3 2" xfId="26544"/>
    <cellStyle name="常规 8 2 2 12 4" xfId="26545"/>
    <cellStyle name="常规 8 2 2 12 4 2" xfId="26546"/>
    <cellStyle name="常规 8 2 2 12 4 2 2" xfId="26547"/>
    <cellStyle name="常规 8 2 2 12 5" xfId="26548"/>
    <cellStyle name="常规 8 2 2 13" xfId="26549"/>
    <cellStyle name="常规 8 2 2 13 2" xfId="26550"/>
    <cellStyle name="常规 8 2 2 13 2 3" xfId="26551"/>
    <cellStyle name="常规 8 2 2 13 2 3 2" xfId="26552"/>
    <cellStyle name="常规 8 2 2 13 3" xfId="26553"/>
    <cellStyle name="常规 8 2 2 13 4" xfId="26554"/>
    <cellStyle name="常规 8 2 2 13 4 2" xfId="26555"/>
    <cellStyle name="常规 8 2 2 13 4 2 2" xfId="26556"/>
    <cellStyle name="常规 8 2 2 13 5" xfId="26557"/>
    <cellStyle name="常规 8 2 2 14" xfId="26558"/>
    <cellStyle name="常规 8 2 2 14 2" xfId="26559"/>
    <cellStyle name="常规 8 2 2 14 2 3" xfId="26560"/>
    <cellStyle name="强调文字颜色 2 2 2 2 5 4" xfId="26561"/>
    <cellStyle name="常规 8 2 2 14 2 3 2" xfId="26562"/>
    <cellStyle name="常规 8 2 2 14 2 4" xfId="26563"/>
    <cellStyle name="常规 8 2 2 14 3" xfId="26564"/>
    <cellStyle name="常规 8 2 2 14 4" xfId="26565"/>
    <cellStyle name="常规 8 2 2 14 4 2" xfId="26566"/>
    <cellStyle name="常规 8 2 2 14 4 2 2" xfId="26567"/>
    <cellStyle name="常规 8 2 2 14 5" xfId="26568"/>
    <cellStyle name="常规 8 2 2 15" xfId="26569"/>
    <cellStyle name="常规 8 2 2 20" xfId="26570"/>
    <cellStyle name="常规 8 2 2 15 2" xfId="26571"/>
    <cellStyle name="常规 8 2 2 20 2" xfId="26572"/>
    <cellStyle name="常规 8 2 2 15 2 2" xfId="26573"/>
    <cellStyle name="常规 8 2 2 20 2 2" xfId="26574"/>
    <cellStyle name="常规 8 2 2 15 2 2 2" xfId="26575"/>
    <cellStyle name="常规 8 2 2 20 2 2 2" xfId="26576"/>
    <cellStyle name="常规 8 2 2 15 2 3" xfId="26577"/>
    <cellStyle name="常规 8 2 2 20 2 3" xfId="26578"/>
    <cellStyle name="常规 8 2 2 15 2 3 2" xfId="26579"/>
    <cellStyle name="常规 8 2 2 20 2 3 2" xfId="26580"/>
    <cellStyle name="常规 8 2 2 15 2 4" xfId="26581"/>
    <cellStyle name="常规 8 2 2 20 2 4" xfId="26582"/>
    <cellStyle name="常规 8 2 2 15 3" xfId="26583"/>
    <cellStyle name="常规 8 2 2 20 3" xfId="26584"/>
    <cellStyle name="常规 8 2 2 15 3 2" xfId="26585"/>
    <cellStyle name="常规 8 2 2 20 3 2" xfId="26586"/>
    <cellStyle name="常规 8 2 2 15 4" xfId="26587"/>
    <cellStyle name="常规 8 2 2 20 4" xfId="26588"/>
    <cellStyle name="常规 8 2 2 15 4 2" xfId="26589"/>
    <cellStyle name="常规 8 2 2 20 4 2" xfId="26590"/>
    <cellStyle name="常规 8 2 2 15 4 2 2" xfId="26591"/>
    <cellStyle name="常规 8 2 2 20 4 2 2" xfId="26592"/>
    <cellStyle name="常规 8 2 2 15 5" xfId="26593"/>
    <cellStyle name="常规 8 2 2 20 5" xfId="26594"/>
    <cellStyle name="常规 8 2 2 16" xfId="26595"/>
    <cellStyle name="常规 8 2 2 21" xfId="26596"/>
    <cellStyle name="常规 8 2 2 16 2" xfId="26597"/>
    <cellStyle name="常规 8 2 2 21 2" xfId="26598"/>
    <cellStyle name="常规 8 2 2 16 2 2" xfId="26599"/>
    <cellStyle name="常规 8 2 2 21 2 2" xfId="26600"/>
    <cellStyle name="常规 8 2 2 16 2 2 2" xfId="26601"/>
    <cellStyle name="常规 8 2 2 21 2 2 2" xfId="26602"/>
    <cellStyle name="常规 8 2 2 16 2 3" xfId="26603"/>
    <cellStyle name="常规 8 2 2 21 2 3" xfId="26604"/>
    <cellStyle name="计算 2 2 2 2 2 2" xfId="26605"/>
    <cellStyle name="常规 8 2 2 16 2 3 2" xfId="26606"/>
    <cellStyle name="常规 8 2 2 21 2 3 2" xfId="26607"/>
    <cellStyle name="计算 2 2 2 2 2 2 2" xfId="26608"/>
    <cellStyle name="常规 8 2 2 16 2 4" xfId="26609"/>
    <cellStyle name="常规 8 2 2 21 2 4" xfId="26610"/>
    <cellStyle name="计算 2 2 2 2 2 3" xfId="26611"/>
    <cellStyle name="常规 8 2 2 16 3" xfId="26612"/>
    <cellStyle name="常规 8 2 2 21 3" xfId="26613"/>
    <cellStyle name="常规 8 2 2 16 3 2" xfId="26614"/>
    <cellStyle name="常规 8 2 2 21 3 2" xfId="26615"/>
    <cellStyle name="常规 8 2 2 16 4" xfId="26616"/>
    <cellStyle name="常规 8 2 2 21 4" xfId="26617"/>
    <cellStyle name="常规 8 2 2 16 5" xfId="26618"/>
    <cellStyle name="常规 8 2 2 21 5" xfId="26619"/>
    <cellStyle name="常规 8 2 2 17" xfId="26620"/>
    <cellStyle name="常规 8 2 2 22" xfId="26621"/>
    <cellStyle name="常规 8 2 2 17 2" xfId="26622"/>
    <cellStyle name="常规 8 2 2 22 2" xfId="26623"/>
    <cellStyle name="常规 8 2 2 17 2 2" xfId="26624"/>
    <cellStyle name="常规 8 2 2 22 2 2" xfId="26625"/>
    <cellStyle name="常规 8 2 2 17 2 2 2" xfId="26626"/>
    <cellStyle name="常规 8 2 2 22 2 2 2" xfId="26627"/>
    <cellStyle name="常规 8 2 2 17 2 3" xfId="26628"/>
    <cellStyle name="常规 8 2 2 22 2 3" xfId="26629"/>
    <cellStyle name="计算 2 2 2 3 2 2" xfId="26630"/>
    <cellStyle name="常规 8 2 2 17 2 3 2" xfId="26631"/>
    <cellStyle name="常规 8 2 2 22 2 3 2" xfId="26632"/>
    <cellStyle name="计算 2 2 2 3 2 2 2" xfId="26633"/>
    <cellStyle name="常规 8 2 2 17 3" xfId="26634"/>
    <cellStyle name="常规 8 2 2 22 3" xfId="26635"/>
    <cellStyle name="常规 8 2 2 17 3 2" xfId="26636"/>
    <cellStyle name="常规 8 2 2 22 3 2" xfId="26637"/>
    <cellStyle name="常规 8 2 2 17 4" xfId="26638"/>
    <cellStyle name="常规 8 2 2 22 4" xfId="26639"/>
    <cellStyle name="常规 8 2 2 17 4 2" xfId="26640"/>
    <cellStyle name="常规 8 2 2 22 4 2" xfId="26641"/>
    <cellStyle name="常规 8 2 2 17 4 2 2" xfId="26642"/>
    <cellStyle name="常规 8 2 2 22 4 2 2" xfId="26643"/>
    <cellStyle name="常规 8 2 2 17 5" xfId="26644"/>
    <cellStyle name="常规 8 2 2 22 5" xfId="26645"/>
    <cellStyle name="常规 8 2 2 18" xfId="26646"/>
    <cellStyle name="常规 8 2 2 23" xfId="26647"/>
    <cellStyle name="常规 8 2 2 18 2" xfId="26648"/>
    <cellStyle name="常规 8 2 2 23 2" xfId="26649"/>
    <cellStyle name="常规 8 2 2 18 2 2" xfId="26650"/>
    <cellStyle name="常规 8 2 2 23 2 2" xfId="26651"/>
    <cellStyle name="常规 8 2 2 18 2 2 2" xfId="26652"/>
    <cellStyle name="常规 8 2 2 23 2 2 2" xfId="26653"/>
    <cellStyle name="好 2 2 2 4 4" xfId="26654"/>
    <cellStyle name="常规 8 2 2 18 2 3" xfId="26655"/>
    <cellStyle name="常规 8 2 2 23 2 3" xfId="26656"/>
    <cellStyle name="计算 2 2 2 4 2 2" xfId="26657"/>
    <cellStyle name="常规 8 2 2 18 2 3 2" xfId="26658"/>
    <cellStyle name="常规 8 2 2 23 2 3 2" xfId="26659"/>
    <cellStyle name="好 2 2 2 5 4" xfId="26660"/>
    <cellStyle name="计算 2 2 2 4 2 2 2" xfId="26661"/>
    <cellStyle name="常规 8 2 2 18 2 4" xfId="26662"/>
    <cellStyle name="常规 8 2 2 23 2 4" xfId="26663"/>
    <cellStyle name="计算 2 2 2 4 2 3" xfId="26664"/>
    <cellStyle name="常规 8 2 2 18 3" xfId="26665"/>
    <cellStyle name="常规 8 2 2 23 3" xfId="26666"/>
    <cellStyle name="常规 8 2 2 18 3 2" xfId="26667"/>
    <cellStyle name="常规 8 2 2 23 3 2" xfId="26668"/>
    <cellStyle name="常规 8 2 2 18 4" xfId="26669"/>
    <cellStyle name="常规 8 2 2 23 4" xfId="26670"/>
    <cellStyle name="常规 8 2 2 18 4 2" xfId="26671"/>
    <cellStyle name="常规 8 2 2 23 4 2" xfId="26672"/>
    <cellStyle name="常规 8 2 2 18 4 2 2" xfId="26673"/>
    <cellStyle name="常规 8 2 2 23 4 2 2" xfId="26674"/>
    <cellStyle name="常规 8 2 2 18 5" xfId="26675"/>
    <cellStyle name="常规 8 2 2 23 5" xfId="26676"/>
    <cellStyle name="常规 8 2 2 19" xfId="26677"/>
    <cellStyle name="常规 8 2 2 24" xfId="26678"/>
    <cellStyle name="常规 8 2 2 19 2" xfId="26679"/>
    <cellStyle name="常规 8 2 2 24 2" xfId="26680"/>
    <cellStyle name="常规 8 2 2 19 2 2" xfId="26681"/>
    <cellStyle name="常规 8 2 2 24 2 2" xfId="26682"/>
    <cellStyle name="常规 8 2 2 19 2 3" xfId="26683"/>
    <cellStyle name="常规 8 2 2 24 2 3" xfId="26684"/>
    <cellStyle name="计算 2 2 2 5 2 2" xfId="26685"/>
    <cellStyle name="常规 8 2 2 19 2 4" xfId="26686"/>
    <cellStyle name="常规 8 2 2 24 2 4" xfId="26687"/>
    <cellStyle name="常规 8 2 2 19 3" xfId="26688"/>
    <cellStyle name="常规 8 2 2 24 3" xfId="26689"/>
    <cellStyle name="常规 8 2 2 19 3 2" xfId="26690"/>
    <cellStyle name="常规 8 2 2 24 3 2" xfId="26691"/>
    <cellStyle name="常规 8 2 2 19 4 2" xfId="26692"/>
    <cellStyle name="常规 8 2 2 24 4 2" xfId="26693"/>
    <cellStyle name="常规 8 2 2 19 4 3" xfId="26694"/>
    <cellStyle name="常规 8 2 2 24 4 3" xfId="26695"/>
    <cellStyle name="常规 8 2 2 2" xfId="26696"/>
    <cellStyle name="常规 8 2 2 2 10" xfId="26697"/>
    <cellStyle name="常规 8 2 2 2 10 2" xfId="26698"/>
    <cellStyle name="常规 8 2 2 2 10 2 2" xfId="26699"/>
    <cellStyle name="常规 8 2 2 2 10 3" xfId="26700"/>
    <cellStyle name="解释性文本 2 2 2 7 2" xfId="26701"/>
    <cellStyle name="常规 8 2 2 2 11" xfId="26702"/>
    <cellStyle name="常规 8 2 2 2 11 2" xfId="26703"/>
    <cellStyle name="常规 8 2 2 2 11 2 2" xfId="26704"/>
    <cellStyle name="常规 8 2 2 2 11 3" xfId="26705"/>
    <cellStyle name="常规 8 2 2 2 12 2 2" xfId="26706"/>
    <cellStyle name="常规 8 2 2 2 12 3" xfId="26707"/>
    <cellStyle name="常规 8 2 2 2 13 2" xfId="26708"/>
    <cellStyle name="常规 8 2 2 2 13 2 2" xfId="26709"/>
    <cellStyle name="常规 8 2 2 2 13 3" xfId="26710"/>
    <cellStyle name="常规 8 2 2 2 14 2 2" xfId="26711"/>
    <cellStyle name="常规 8 2 2 2 14 3" xfId="26712"/>
    <cellStyle name="常规 8 2 2 2 15 2" xfId="26713"/>
    <cellStyle name="常规 8 2 2 2 20 2" xfId="26714"/>
    <cellStyle name="常规 8 2 2 2 15 2 2" xfId="26715"/>
    <cellStyle name="常规 8 2 2 2 20 2 2" xfId="26716"/>
    <cellStyle name="注释 2 79" xfId="26717"/>
    <cellStyle name="常规 8 2 2 2 15 3" xfId="26718"/>
    <cellStyle name="常规 8 2 2 2 20 3" xfId="26719"/>
    <cellStyle name="常规 8 2 2 2 16" xfId="26720"/>
    <cellStyle name="常规 8 2 2 2 21" xfId="26721"/>
    <cellStyle name="常规 8 2 2 2 16 2" xfId="26722"/>
    <cellStyle name="常规 8 2 2 2 21 2" xfId="26723"/>
    <cellStyle name="常规 8 2 2 2 16 2 2" xfId="26724"/>
    <cellStyle name="常规 8 2 2 2 21 2 2" xfId="26725"/>
    <cellStyle name="常规 8 2 2 2 16 3" xfId="26726"/>
    <cellStyle name="常规 8 2 2 2 21 3" xfId="26727"/>
    <cellStyle name="常规 8 2 2 2 17 2 2" xfId="26728"/>
    <cellStyle name="常规 8 2 2 2 22 2 2" xfId="26729"/>
    <cellStyle name="常规 8 2 2 2 17 3" xfId="26730"/>
    <cellStyle name="常规 8 2 2 2 22 3" xfId="26731"/>
    <cellStyle name="常规 8 2 2 2 18 2" xfId="26732"/>
    <cellStyle name="常规 8 2 2 2 23 2" xfId="26733"/>
    <cellStyle name="常规 8 2 2 2 18 2 2" xfId="26734"/>
    <cellStyle name="常规 8 2 2 2 23 2 2" xfId="26735"/>
    <cellStyle name="常规 8 2 2 2 18 3" xfId="26736"/>
    <cellStyle name="常规 8 2 2 2 23 3" xfId="26737"/>
    <cellStyle name="常规 8 2 2 2 19 2 2" xfId="26738"/>
    <cellStyle name="常规 8 2 2 2 24 2 2" xfId="26739"/>
    <cellStyle name="常规 8 2 2 2 2" xfId="26740"/>
    <cellStyle name="常规 8 2 2 2 2 2" xfId="26741"/>
    <cellStyle name="常规 8 2 2 2 2 2 2" xfId="26742"/>
    <cellStyle name="常规 8 2 2 2 25 2 2" xfId="26743"/>
    <cellStyle name="常规 8 2 2 2 30 2 2" xfId="26744"/>
    <cellStyle name="常规 8 28 2 3 2" xfId="26745"/>
    <cellStyle name="常规 8 33 2 3 2" xfId="26746"/>
    <cellStyle name="常规 8 2 2 2 26 2 2" xfId="26747"/>
    <cellStyle name="常规 8 2 2 2 31 2 2" xfId="26748"/>
    <cellStyle name="常规 8 2 2 2 27 2 2" xfId="26749"/>
    <cellStyle name="常规 8 2 2 2 32 2 2" xfId="26750"/>
    <cellStyle name="常规 8 2 2 2 27 3" xfId="26751"/>
    <cellStyle name="常规 8 2 2 2 32 3" xfId="26752"/>
    <cellStyle name="常规 8 2 2 2 28 2" xfId="26753"/>
    <cellStyle name="常规 8 2 2 2 33 2" xfId="26754"/>
    <cellStyle name="常规 8 2 2 2 28 2 2" xfId="26755"/>
    <cellStyle name="常规 8 2 2 2 33 2 2" xfId="26756"/>
    <cellStyle name="常规 8 2 2 2 28 3" xfId="26757"/>
    <cellStyle name="常规 8 2 2 2 33 3" xfId="26758"/>
    <cellStyle name="常规 8 2 2 2 29 2" xfId="26759"/>
    <cellStyle name="常规 8 2 2 2 34 2" xfId="26760"/>
    <cellStyle name="常规 8 2 2 2 29 2 2" xfId="26761"/>
    <cellStyle name="常规 8 2 2 2 34 2 2" xfId="26762"/>
    <cellStyle name="常规 8 2 2 2 29 3" xfId="26763"/>
    <cellStyle name="常规 8 2 2 2 34 3" xfId="26764"/>
    <cellStyle name="常规 8 2 2 2 3" xfId="26765"/>
    <cellStyle name="警告文本 2 6 2 2 2" xfId="26766"/>
    <cellStyle name="常规 8 2 2 2 3 2" xfId="26767"/>
    <cellStyle name="常规 8 2 2 2 3 2 2" xfId="26768"/>
    <cellStyle name="常规 8 2 2 2 35 2" xfId="26769"/>
    <cellStyle name="常规 8 2 2 2 40 2" xfId="26770"/>
    <cellStyle name="常规 8 2 2 2 35 2 2" xfId="26771"/>
    <cellStyle name="常规 8 2 2 2 40 2 2" xfId="26772"/>
    <cellStyle name="常规 8 2 2 2 36 2" xfId="26773"/>
    <cellStyle name="常规 8 2 2 2 41 2" xfId="26774"/>
    <cellStyle name="常规 8 2 2 2 36 2 2" xfId="26775"/>
    <cellStyle name="常规 8 2 2 2 41 2 2" xfId="26776"/>
    <cellStyle name="常规 8 2 2 2 37" xfId="26777"/>
    <cellStyle name="常规 8 2 2 2 42" xfId="26778"/>
    <cellStyle name="常规 8 2 2 2 37 2" xfId="26779"/>
    <cellStyle name="常规 8 2 2 2 42 2" xfId="26780"/>
    <cellStyle name="常规 8 2 2 2 37 2 2" xfId="26781"/>
    <cellStyle name="常规 8 2 2 2 42 2 2" xfId="26782"/>
    <cellStyle name="常规 8 2 2 2 37 3" xfId="26783"/>
    <cellStyle name="常规 8 2 2 2 42 3" xfId="26784"/>
    <cellStyle name="常规 8 2 2 2 38" xfId="26785"/>
    <cellStyle name="常规 8 2 2 2 43" xfId="26786"/>
    <cellStyle name="常规 8 2 2 2 38 2" xfId="26787"/>
    <cellStyle name="常规 8 2 2 2 43 2" xfId="26788"/>
    <cellStyle name="常规 8 2 2 2 38 2 2" xfId="26789"/>
    <cellStyle name="常规 8 2 2 2 43 2 2" xfId="26790"/>
    <cellStyle name="常规 8 2 2 2 38 3" xfId="26791"/>
    <cellStyle name="常规 8 2 2 2 43 3" xfId="26792"/>
    <cellStyle name="常规 8 2 2 2 39" xfId="26793"/>
    <cellStyle name="常规 8 2 2 2 44" xfId="26794"/>
    <cellStyle name="常规 8 2 2 2 39 2" xfId="26795"/>
    <cellStyle name="常规 8 2 2 2 44 2" xfId="26796"/>
    <cellStyle name="常规 8 2 2 2 39 3" xfId="26797"/>
    <cellStyle name="常规 8 2 2 2 44 3" xfId="26798"/>
    <cellStyle name="常规 8 2 2 2 45" xfId="26799"/>
    <cellStyle name="常规 8 2 2 2 45 2 2" xfId="26800"/>
    <cellStyle name="常规 8 2 2 2 45 3" xfId="26801"/>
    <cellStyle name="解释性文本 2 2 3 2 2" xfId="26802"/>
    <cellStyle name="常规 8 2 2 2 45 3 2" xfId="26803"/>
    <cellStyle name="解释性文本 2 2 3 2 2 2" xfId="26804"/>
    <cellStyle name="常规 8 2 2 2 47" xfId="26805"/>
    <cellStyle name="常规 8 2 2 2 47 2" xfId="26806"/>
    <cellStyle name="检查单元格 2 6 2 4" xfId="26807"/>
    <cellStyle name="常规 8 2 2 2 48" xfId="26808"/>
    <cellStyle name="常规 8 2 2 2 48 2" xfId="26809"/>
    <cellStyle name="常规 8 2 2 2 49" xfId="26810"/>
    <cellStyle name="常规 8 2 2 2 5 2" xfId="26811"/>
    <cellStyle name="常规 8 2 2 2 5 2 2" xfId="26812"/>
    <cellStyle name="常规 8 2 2 2 6" xfId="26813"/>
    <cellStyle name="常规 8 2 2 2 6 2" xfId="26814"/>
    <cellStyle name="常规 8 2 2 2 6 2 2" xfId="26815"/>
    <cellStyle name="常规 8 2 2 2 6 3" xfId="26816"/>
    <cellStyle name="常规 8 2 2 2 7" xfId="26817"/>
    <cellStyle name="常规 8 2 2 2 7 2" xfId="26818"/>
    <cellStyle name="常规 8 2 2 2 8" xfId="26819"/>
    <cellStyle name="常规 8 2 2 2 9" xfId="26820"/>
    <cellStyle name="计算 3 2 8 2" xfId="26821"/>
    <cellStyle name="常规 8 2 2 2 9 2 2" xfId="26822"/>
    <cellStyle name="强调文字颜色 2 3 2 2 7 2" xfId="26823"/>
    <cellStyle name="常规 8 2 2 25" xfId="26824"/>
    <cellStyle name="常规 8 2 2 30" xfId="26825"/>
    <cellStyle name="警告文本 3 3 4 4 2" xfId="26826"/>
    <cellStyle name="常规 8 2 2 25 2" xfId="26827"/>
    <cellStyle name="常规 8 2 2 30 2" xfId="26828"/>
    <cellStyle name="链接单元格 2 2 2 4" xfId="26829"/>
    <cellStyle name="常规 8 2 2 25 2 2" xfId="26830"/>
    <cellStyle name="常规 8 2 2 30 2 2" xfId="26831"/>
    <cellStyle name="链接单元格 2 2 2 4 2" xfId="26832"/>
    <cellStyle name="常规 8 2 2 25 2 2 2" xfId="26833"/>
    <cellStyle name="常规 8 2 2 30 2 2 2" xfId="26834"/>
    <cellStyle name="链接单元格 2 2 2 4 2 2" xfId="26835"/>
    <cellStyle name="常规 8 2 2 25 2 3" xfId="26836"/>
    <cellStyle name="常规 8 2 2 30 2 3" xfId="26837"/>
    <cellStyle name="链接单元格 2 2 2 4 3" xfId="26838"/>
    <cellStyle name="常规 8 2 2 25 2 3 2" xfId="26839"/>
    <cellStyle name="常规 8 2 2 30 2 3 2" xfId="26840"/>
    <cellStyle name="链接单元格 2 2 2 4 3 2" xfId="26841"/>
    <cellStyle name="常规 8 2 2 25 2 4" xfId="26842"/>
    <cellStyle name="常规 8 2 2 30 2 4" xfId="26843"/>
    <cellStyle name="链接单元格 2 2 2 4 4" xfId="26844"/>
    <cellStyle name="常规 8 2 2 25 3" xfId="26845"/>
    <cellStyle name="常规 8 2 2 30 3" xfId="26846"/>
    <cellStyle name="链接单元格 2 2 2 5" xfId="26847"/>
    <cellStyle name="常规 8 2 2 25 3 2" xfId="26848"/>
    <cellStyle name="常规 8 2 2 30 3 2" xfId="26849"/>
    <cellStyle name="链接单元格 2 2 2 5 2" xfId="26850"/>
    <cellStyle name="常规 8 2 2 25 4" xfId="26851"/>
    <cellStyle name="常规 8 2 2 30 4" xfId="26852"/>
    <cellStyle name="链接单元格 2 2 2 6" xfId="26853"/>
    <cellStyle name="常规 8 2 2 25 4 2" xfId="26854"/>
    <cellStyle name="常规 8 2 2 30 4 2" xfId="26855"/>
    <cellStyle name="链接单元格 2 2 2 6 2" xfId="26856"/>
    <cellStyle name="常规 8 2 2 25 4 2 2" xfId="26857"/>
    <cellStyle name="常规 8 2 2 30 4 2 2" xfId="26858"/>
    <cellStyle name="常规 8 2 2 25 4 3" xfId="26859"/>
    <cellStyle name="常规 8 2 2 30 4 3" xfId="26860"/>
    <cellStyle name="常规 8 2 2 25 5" xfId="26861"/>
    <cellStyle name="常规 8 2 2 30 5" xfId="26862"/>
    <cellStyle name="链接单元格 2 2 2 7" xfId="26863"/>
    <cellStyle name="常规 8 2 2 26" xfId="26864"/>
    <cellStyle name="常规 8 2 2 31" xfId="26865"/>
    <cellStyle name="常规 8 2 2 26 2 2" xfId="26866"/>
    <cellStyle name="常规 8 2 2 31 2 2" xfId="26867"/>
    <cellStyle name="链接单元格 2 2 3 4 2" xfId="26868"/>
    <cellStyle name="常规 8 2 2 26 2 2 2" xfId="26869"/>
    <cellStyle name="常规 8 2 2 31 2 2 2" xfId="26870"/>
    <cellStyle name="常规 8 2 2 26 2 3" xfId="26871"/>
    <cellStyle name="常规 8 2 2 31 2 3" xfId="26872"/>
    <cellStyle name="常规 8 2 2 26 2 3 2" xfId="26873"/>
    <cellStyle name="常规 8 2 2 31 2 3 2" xfId="26874"/>
    <cellStyle name="常规 8 2 2 26 2 4" xfId="26875"/>
    <cellStyle name="常规 8 2 2 31 2 4" xfId="26876"/>
    <cellStyle name="常规 8 2 2 26 3" xfId="26877"/>
    <cellStyle name="常规 8 2 2 31 3" xfId="26878"/>
    <cellStyle name="链接单元格 2 2 3 5" xfId="26879"/>
    <cellStyle name="常规 8 2 2 26 3 2" xfId="26880"/>
    <cellStyle name="常规 8 2 2 31 3 2" xfId="26881"/>
    <cellStyle name="常规 8 2 2 26 4" xfId="26882"/>
    <cellStyle name="常规 8 2 2 31 4" xfId="26883"/>
    <cellStyle name="常规 8 2 2 26 4 2" xfId="26884"/>
    <cellStyle name="常规 8 2 2 31 4 2" xfId="26885"/>
    <cellStyle name="常规 8 2 2 26 4 3" xfId="26886"/>
    <cellStyle name="常规 8 2 2 31 4 3" xfId="26887"/>
    <cellStyle name="常规 8 2 2 26 5" xfId="26888"/>
    <cellStyle name="常规 8 2 2 31 5" xfId="26889"/>
    <cellStyle name="常规 8 2 2 27" xfId="26890"/>
    <cellStyle name="常规 8 2 2 32" xfId="26891"/>
    <cellStyle name="输出 2 2 5 2 3 2" xfId="26892"/>
    <cellStyle name="常规 8 2 2 27 2" xfId="26893"/>
    <cellStyle name="常规 8 2 2 32 2" xfId="26894"/>
    <cellStyle name="链接单元格 2 2 4 4" xfId="26895"/>
    <cellStyle name="常规 8 2 2 27 2 2" xfId="26896"/>
    <cellStyle name="常规 8 2 2 32 2 2" xfId="26897"/>
    <cellStyle name="链接单元格 2 2 4 4 2" xfId="26898"/>
    <cellStyle name="常规 8 2 2 27 2 3" xfId="26899"/>
    <cellStyle name="常规 8 2 2 32 2 3" xfId="26900"/>
    <cellStyle name="常规 8 2 2 27 2 3 2" xfId="26901"/>
    <cellStyle name="常规 8 2 2 32 2 3 2" xfId="26902"/>
    <cellStyle name="常规 8 2 2 27 3" xfId="26903"/>
    <cellStyle name="常规 8 2 2 32 3" xfId="26904"/>
    <cellStyle name="链接单元格 2 2 4 5" xfId="26905"/>
    <cellStyle name="常规 8 2 2 27 3 2" xfId="26906"/>
    <cellStyle name="常规 8 2 2 32 3 2" xfId="26907"/>
    <cellStyle name="常规 8 2 2 27 4" xfId="26908"/>
    <cellStyle name="常规 8 2 2 32 4" xfId="26909"/>
    <cellStyle name="常规 8 2 2 27 4 2" xfId="26910"/>
    <cellStyle name="常规 8 2 2 32 4 2" xfId="26911"/>
    <cellStyle name="常规 8 2 2 27 4 3" xfId="26912"/>
    <cellStyle name="常规 8 2 2 32 4 3" xfId="26913"/>
    <cellStyle name="常规 8 2 2 27 5" xfId="26914"/>
    <cellStyle name="常规 8 2 2 32 5" xfId="26915"/>
    <cellStyle name="常规 8 2 2 28 2 2 2" xfId="26916"/>
    <cellStyle name="常规 8 2 2 33 2 2 2" xfId="26917"/>
    <cellStyle name="常规 8 2 2 28 2 3" xfId="26918"/>
    <cellStyle name="常规 8 2 2 33 2 3" xfId="26919"/>
    <cellStyle name="常规 8 2 2 28 2 3 2" xfId="26920"/>
    <cellStyle name="常规 8 2 2 33 2 3 2" xfId="26921"/>
    <cellStyle name="常规 8 2 2 28 2 4" xfId="26922"/>
    <cellStyle name="常规 8 2 2 33 2 4" xfId="26923"/>
    <cellStyle name="常规 8 2 2 28 3 2" xfId="26924"/>
    <cellStyle name="常规 8 2 2 33 3 2" xfId="26925"/>
    <cellStyle name="常规 8 2 2 28 4" xfId="26926"/>
    <cellStyle name="常规 8 2 2 33 4" xfId="26927"/>
    <cellStyle name="常规 8 2 2 28 4 2" xfId="26928"/>
    <cellStyle name="常规 8 2 2 33 4 2" xfId="26929"/>
    <cellStyle name="常规 8 2 2 28 4 2 2" xfId="26930"/>
    <cellStyle name="常规 8 2 2 33 4 2 2" xfId="26931"/>
    <cellStyle name="常规 8 2 2 28 4 3" xfId="26932"/>
    <cellStyle name="常规 8 2 2 33 4 3" xfId="26933"/>
    <cellStyle name="常规 8 4 2 9 2 2 2" xfId="26934"/>
    <cellStyle name="常规 8 2 2 28 5" xfId="26935"/>
    <cellStyle name="常规 8 2 2 33 5" xfId="26936"/>
    <cellStyle name="常规 8 2 2 29 2 2" xfId="26937"/>
    <cellStyle name="常规 8 2 2 34 2 2" xfId="26938"/>
    <cellStyle name="常规 8 2 2 29 2 2 2" xfId="26939"/>
    <cellStyle name="常规 8 2 2 34 2 2 2" xfId="26940"/>
    <cellStyle name="常规 8 2 2 29 2 3" xfId="26941"/>
    <cellStyle name="常规 8 2 2 34 2 3" xfId="26942"/>
    <cellStyle name="常规 8 2 2 29 2 3 2" xfId="26943"/>
    <cellStyle name="常规 8 2 2 34 2 3 2" xfId="26944"/>
    <cellStyle name="常规 8 2 2 29 2 4" xfId="26945"/>
    <cellStyle name="常规 8 2 2 34 2 4" xfId="26946"/>
    <cellStyle name="常规 8 2 2 29 3 2" xfId="26947"/>
    <cellStyle name="常规 8 2 2 34 3 2" xfId="26948"/>
    <cellStyle name="常规 8 2 2 29 4" xfId="26949"/>
    <cellStyle name="常规 8 2 2 34 4" xfId="26950"/>
    <cellStyle name="常规 8 2 2 29 4 2" xfId="26951"/>
    <cellStyle name="常规 8 2 2 34 4 2" xfId="26952"/>
    <cellStyle name="常规 8 2 2 29 4 2 2" xfId="26953"/>
    <cellStyle name="常规 8 2 2 34 4 2 2" xfId="26954"/>
    <cellStyle name="常规 8 2 46 3" xfId="26955"/>
    <cellStyle name="常规 8 2 51 3" xfId="26956"/>
    <cellStyle name="常规 8 2 2 29 4 3" xfId="26957"/>
    <cellStyle name="常规 8 2 2 34 4 3" xfId="26958"/>
    <cellStyle name="常规 8 2 2 29 5" xfId="26959"/>
    <cellStyle name="常规 8 2 2 34 5" xfId="26960"/>
    <cellStyle name="常规 8 2 2 3" xfId="26961"/>
    <cellStyle name="常规 8 2 2 3 2" xfId="26962"/>
    <cellStyle name="常规 8 2 2 3 2 2" xfId="26963"/>
    <cellStyle name="常规 8 2 2 3 2 2 2" xfId="26964"/>
    <cellStyle name="常规 8 2 2 3 3" xfId="26965"/>
    <cellStyle name="警告文本 2 6 2 3 2" xfId="26966"/>
    <cellStyle name="常规 8 2 2 3 3 2" xfId="26967"/>
    <cellStyle name="常规 8 2 2 3 4" xfId="26968"/>
    <cellStyle name="常规 8 2 2 3 4 2" xfId="26969"/>
    <cellStyle name="常规 8 2 2 3 4 2 2" xfId="26970"/>
    <cellStyle name="常规 8 2 2 3 5" xfId="26971"/>
    <cellStyle name="常规 8 2 2 3 5 2" xfId="26972"/>
    <cellStyle name="常规 8 2 2 3 6" xfId="26973"/>
    <cellStyle name="常规 8 2 2 3 6 2" xfId="26974"/>
    <cellStyle name="常规 8 2 2 3 7" xfId="26975"/>
    <cellStyle name="常规 8 2 2 35" xfId="26976"/>
    <cellStyle name="常规 8 2 2 40" xfId="26977"/>
    <cellStyle name="常规 8 2 2 35 2 2" xfId="26978"/>
    <cellStyle name="常规 8 2 2 40 2 2" xfId="26979"/>
    <cellStyle name="常规 8 2 2 35 2 2 2" xfId="26980"/>
    <cellStyle name="常规 8 2 2 40 2 2 2" xfId="26981"/>
    <cellStyle name="常规 8 2 2 35 3" xfId="26982"/>
    <cellStyle name="常规 8 2 2 40 3" xfId="26983"/>
    <cellStyle name="常规 8 2 2 35 3 2" xfId="26984"/>
    <cellStyle name="常规 8 2 2 40 3 2" xfId="26985"/>
    <cellStyle name="常规 8 2 2 35 4" xfId="26986"/>
    <cellStyle name="常规 8 2 2 40 4" xfId="26987"/>
    <cellStyle name="常规 8 2 2 35 4 2" xfId="26988"/>
    <cellStyle name="常规 8 2 2 40 4 2" xfId="26989"/>
    <cellStyle name="常规 8 2 2 36" xfId="26990"/>
    <cellStyle name="常规 8 2 2 41" xfId="26991"/>
    <cellStyle name="常规 8 2 2 36 2" xfId="26992"/>
    <cellStyle name="常规 8 2 2 41 2" xfId="26993"/>
    <cellStyle name="常规 8 2 2 36 2 2" xfId="26994"/>
    <cellStyle name="常规 8 2 2 41 2 2" xfId="26995"/>
    <cellStyle name="常规 8 2 2 36 2 2 2" xfId="26996"/>
    <cellStyle name="常规 8 2 2 41 2 2 2" xfId="26997"/>
    <cellStyle name="常规 8 2 2 36 3" xfId="26998"/>
    <cellStyle name="常规 8 2 2 41 3" xfId="26999"/>
    <cellStyle name="常规 8 2 2 36 3 2" xfId="27000"/>
    <cellStyle name="常规 8 2 2 41 3 2" xfId="27001"/>
    <cellStyle name="常规 8 2 2 36 4" xfId="27002"/>
    <cellStyle name="常规 8 2 2 41 4" xfId="27003"/>
    <cellStyle name="常规 8 2 2 36 4 2" xfId="27004"/>
    <cellStyle name="常规 8 2 2 41 4 2" xfId="27005"/>
    <cellStyle name="常规 8 2 2 36 4 2 2" xfId="27006"/>
    <cellStyle name="常规 8 2 2 41 4 2 2" xfId="27007"/>
    <cellStyle name="常规 8 2 2 36 4 3" xfId="27008"/>
    <cellStyle name="常规 8 2 2 41 4 3" xfId="27009"/>
    <cellStyle name="常规 8 2 2 36 5" xfId="27010"/>
    <cellStyle name="常规 8 2 2 41 5" xfId="27011"/>
    <cellStyle name="常规 8 2 2 39 2 2" xfId="27012"/>
    <cellStyle name="常规 8 2 2 44 2 2" xfId="27013"/>
    <cellStyle name="常规 8 2 2 39 2 2 2" xfId="27014"/>
    <cellStyle name="常规 8 2 2 44 2 2 2" xfId="27015"/>
    <cellStyle name="常规 8 2 2 39 3" xfId="27016"/>
    <cellStyle name="常规 8 2 2 44 3" xfId="27017"/>
    <cellStyle name="常规 8 2 2 39 3 2" xfId="27018"/>
    <cellStyle name="常规 8 2 2 44 3 2" xfId="27019"/>
    <cellStyle name="常规 8 2 2 39 4 2" xfId="27020"/>
    <cellStyle name="常规 8 2 2 44 4 2" xfId="27021"/>
    <cellStyle name="常规 8 2 2 39 4 2 2" xfId="27022"/>
    <cellStyle name="常规 8 2 2 44 4 2 2" xfId="27023"/>
    <cellStyle name="常规 8 2 2 39 4 3" xfId="27024"/>
    <cellStyle name="常规 8 2 2 44 4 3" xfId="27025"/>
    <cellStyle name="常规 8 2 2 39 5" xfId="27026"/>
    <cellStyle name="常规 8 2 2 44 5" xfId="27027"/>
    <cellStyle name="常规 8 2 2 4" xfId="27028"/>
    <cellStyle name="常规 8 2 2 4 2" xfId="27029"/>
    <cellStyle name="常规 8 2 2 4 2 2" xfId="27030"/>
    <cellStyle name="常规 8 2 2 4 2 3" xfId="27031"/>
    <cellStyle name="常规 8 2 2 4 2 3 2" xfId="27032"/>
    <cellStyle name="输入 3 6 2 4" xfId="27033"/>
    <cellStyle name="常规 8 2 2 4 3" xfId="27034"/>
    <cellStyle name="常规 8 2 2 4 3 2" xfId="27035"/>
    <cellStyle name="常规 8 2 2 4 4" xfId="27036"/>
    <cellStyle name="注释 2 39 2 2" xfId="27037"/>
    <cellStyle name="注释 2 44 2 2" xfId="27038"/>
    <cellStyle name="常规 8 2 2 4 4 2" xfId="27039"/>
    <cellStyle name="注释 2 39 2 2 2" xfId="27040"/>
    <cellStyle name="注释 2 44 2 2 2" xfId="27041"/>
    <cellStyle name="常规 8 2 2 4 4 3" xfId="27042"/>
    <cellStyle name="常规 8 2 2 4 5" xfId="27043"/>
    <cellStyle name="注释 2 39 2 3" xfId="27044"/>
    <cellStyle name="注释 2 44 2 3" xfId="27045"/>
    <cellStyle name="常规 8 2 2 4 6" xfId="27046"/>
    <cellStyle name="注释 2 39 2 4" xfId="27047"/>
    <cellStyle name="注释 2 44 2 4" xfId="27048"/>
    <cellStyle name="常规 8 2 2 4 6 2" xfId="27049"/>
    <cellStyle name="常规 8 2 2 4 7" xfId="27050"/>
    <cellStyle name="常规 8 2 2 5" xfId="27051"/>
    <cellStyle name="常规 8 2 2 5 2 3" xfId="27052"/>
    <cellStyle name="注释 2 7 2 3 2" xfId="27053"/>
    <cellStyle name="常规 8 2 2 5 2 3 2" xfId="27054"/>
    <cellStyle name="常规 8 2 2 5 3 2" xfId="27055"/>
    <cellStyle name="常规 8 2 2 5 4" xfId="27056"/>
    <cellStyle name="注释 2 39 3 2" xfId="27057"/>
    <cellStyle name="注释 2 44 3 2" xfId="27058"/>
    <cellStyle name="常规 8 2 2 5 4 2" xfId="27059"/>
    <cellStyle name="常规 8 2 2 5 4 2 2" xfId="27060"/>
    <cellStyle name="常规 8 2 2 5 4 3" xfId="27061"/>
    <cellStyle name="注释 3 70 2 2 2" xfId="27062"/>
    <cellStyle name="注释 3 65 2 2 2" xfId="27063"/>
    <cellStyle name="常规 8 2 2 5 5" xfId="27064"/>
    <cellStyle name="常规 8 2 2 6" xfId="27065"/>
    <cellStyle name="常规 8 2 2 6 2" xfId="27066"/>
    <cellStyle name="常规 8 2 2 6 2 2" xfId="27067"/>
    <cellStyle name="常规 8 2 2 6 2 2 2" xfId="27068"/>
    <cellStyle name="常规 8 2 2 6 2 3" xfId="27069"/>
    <cellStyle name="常规 8 2 2 6 2 3 2" xfId="27070"/>
    <cellStyle name="常规 8 2 2 6 2 4" xfId="27071"/>
    <cellStyle name="常规 8 2 2 6 3" xfId="27072"/>
    <cellStyle name="常规 8 2 2 6 3 2" xfId="27073"/>
    <cellStyle name="常规 8 2 2 6 4" xfId="27074"/>
    <cellStyle name="注释 2 39 4 2" xfId="27075"/>
    <cellStyle name="注释 2 44 4 2" xfId="27076"/>
    <cellStyle name="常规 8 2 2 6 4 2" xfId="27077"/>
    <cellStyle name="常规 8 2 2 6 4 2 2" xfId="27078"/>
    <cellStyle name="常规 8 2 2 6 4 3" xfId="27079"/>
    <cellStyle name="注释 3 70 2 3 2" xfId="27080"/>
    <cellStyle name="注释 3 65 2 3 2" xfId="27081"/>
    <cellStyle name="常规 8 2 2 6 5" xfId="27082"/>
    <cellStyle name="常规 8 2 2 7 2 2 2" xfId="27083"/>
    <cellStyle name="常规 8 2 2 7 2 3" xfId="27084"/>
    <cellStyle name="常规 8 2 2 7 2 4" xfId="27085"/>
    <cellStyle name="常规 8 2 2 7 3 2" xfId="27086"/>
    <cellStyle name="常规 8 2 2 7 4" xfId="27087"/>
    <cellStyle name="常规 8 2 2 7 4 2" xfId="27088"/>
    <cellStyle name="常规 8 2 2 7 4 2 2" xfId="27089"/>
    <cellStyle name="常规 8 2 2 7 4 3" xfId="27090"/>
    <cellStyle name="常规 8 2 2 7 5" xfId="27091"/>
    <cellStyle name="常规 8 2 2 8 2 2" xfId="27092"/>
    <cellStyle name="计算 3 2 2 3 4 2" xfId="27093"/>
    <cellStyle name="常规 8 2 2 8 2 2 2" xfId="27094"/>
    <cellStyle name="常规 8 2 2 8 2 3" xfId="27095"/>
    <cellStyle name="常规 8 2 2 8 2 4" xfId="27096"/>
    <cellStyle name="常规 8 2 2 8 3" xfId="27097"/>
    <cellStyle name="计算 3 2 2 3 5" xfId="27098"/>
    <cellStyle name="常规 8 2 2 8 3 2" xfId="27099"/>
    <cellStyle name="常规 8 2 2 8 4 2" xfId="27100"/>
    <cellStyle name="常规 8 2 2 8 4 2 2" xfId="27101"/>
    <cellStyle name="常规 8 2 2 8 4 3" xfId="27102"/>
    <cellStyle name="检查单元格 2 2 4 2 2 2" xfId="27103"/>
    <cellStyle name="常规 8 2 2 8 5" xfId="27104"/>
    <cellStyle name="常规 8 2 2 9 2 2" xfId="27105"/>
    <cellStyle name="计算 3 2 2 4 4 2" xfId="27106"/>
    <cellStyle name="常规 8 2 2 9 2 2 2" xfId="27107"/>
    <cellStyle name="常规 8 2 2 9 2 3" xfId="27108"/>
    <cellStyle name="常规 8 2 2 9 2 4" xfId="27109"/>
    <cellStyle name="常规 8 2 2 9 3" xfId="27110"/>
    <cellStyle name="计算 3 2 2 4 5" xfId="27111"/>
    <cellStyle name="常规 8 2 2 9 3 2" xfId="27112"/>
    <cellStyle name="常规 8 2 2 9 4" xfId="27113"/>
    <cellStyle name="常规 8 2 2 9 4 2" xfId="27114"/>
    <cellStyle name="常规 8 2 2 9 4 2 2" xfId="27115"/>
    <cellStyle name="常规 8 2 2 9 4 3" xfId="27116"/>
    <cellStyle name="强调文字颜色 2 2 2 2 4 2 3 2" xfId="27117"/>
    <cellStyle name="常规 8 2 2 9 5" xfId="27118"/>
    <cellStyle name="常规 8 2 25" xfId="27119"/>
    <cellStyle name="常规 8 2 30" xfId="27120"/>
    <cellStyle name="常规 8 2 25 2" xfId="27121"/>
    <cellStyle name="常规 8 2 30 2" xfId="27122"/>
    <cellStyle name="常规 8 2 25 2 2" xfId="27123"/>
    <cellStyle name="常规 8 2 30 2 2" xfId="27124"/>
    <cellStyle name="常规 8 2 26" xfId="27125"/>
    <cellStyle name="常规 8 2 31" xfId="27126"/>
    <cellStyle name="常规 8 2 26 2" xfId="27127"/>
    <cellStyle name="常规 8 2 31 2" xfId="27128"/>
    <cellStyle name="常规 8 2 26 2 2" xfId="27129"/>
    <cellStyle name="常规 8 2 31 2 2" xfId="27130"/>
    <cellStyle name="常规 8 2 26 3" xfId="27131"/>
    <cellStyle name="常规 8 2 31 3" xfId="27132"/>
    <cellStyle name="常规 8 2 28 2 2" xfId="27133"/>
    <cellStyle name="常规 8 2 33 2 2" xfId="27134"/>
    <cellStyle name="常规 8 2 28 3" xfId="27135"/>
    <cellStyle name="常规 8 2 33 3" xfId="27136"/>
    <cellStyle name="常规 8 2 29 2" xfId="27137"/>
    <cellStyle name="常规 8 2 34 2" xfId="27138"/>
    <cellStyle name="常规 8 2 29 2 2" xfId="27139"/>
    <cellStyle name="常规 8 2 34 2 2" xfId="27140"/>
    <cellStyle name="常规 8 2 29 3" xfId="27141"/>
    <cellStyle name="常规 8 2 34 3" xfId="27142"/>
    <cellStyle name="常规 8 2 3" xfId="27143"/>
    <cellStyle name="常规 8 2 3 2" xfId="27144"/>
    <cellStyle name="常规 8 2 3 2 2" xfId="27145"/>
    <cellStyle name="常规 8 2 3 2 2 2" xfId="27146"/>
    <cellStyle name="常规 8 2 3 2 3" xfId="27147"/>
    <cellStyle name="常规 8 2 3 2 3 2" xfId="27148"/>
    <cellStyle name="常规 8 2 3 3" xfId="27149"/>
    <cellStyle name="输出 2 3 2 2 2" xfId="27150"/>
    <cellStyle name="常规 8 2 3 3 2" xfId="27151"/>
    <cellStyle name="输出 2 3 2 2 2 2" xfId="27152"/>
    <cellStyle name="常规 8 2 3 4" xfId="27153"/>
    <cellStyle name="输出 2 3 2 2 3" xfId="27154"/>
    <cellStyle name="常规 8 2 3 4 2" xfId="27155"/>
    <cellStyle name="输出 2 3 2 2 3 2" xfId="27156"/>
    <cellStyle name="常规 8 2 3 5" xfId="27157"/>
    <cellStyle name="输出 2 3 2 2 4" xfId="27158"/>
    <cellStyle name="常规 8 2 35" xfId="27159"/>
    <cellStyle name="常规 8 2 40" xfId="27160"/>
    <cellStyle name="常规 8 2 35 2" xfId="27161"/>
    <cellStyle name="常规 8 2 40 2" xfId="27162"/>
    <cellStyle name="常规 8 2 35 2 2" xfId="27163"/>
    <cellStyle name="常规 8 2 40 2 2" xfId="27164"/>
    <cellStyle name="常规 8 2 35 3" xfId="27165"/>
    <cellStyle name="常规 8 2 40 3" xfId="27166"/>
    <cellStyle name="常规 8 2 36" xfId="27167"/>
    <cellStyle name="常规 8 2 41" xfId="27168"/>
    <cellStyle name="常规 8 2 36 2" xfId="27169"/>
    <cellStyle name="常规 8 2 41 2" xfId="27170"/>
    <cellStyle name="常规 8 2 36 2 2" xfId="27171"/>
    <cellStyle name="常规 8 2 41 2 2" xfId="27172"/>
    <cellStyle name="常规 8 2 36 3" xfId="27173"/>
    <cellStyle name="常规 8 2 41 3" xfId="27174"/>
    <cellStyle name="常规 8 2 37 2 2" xfId="27175"/>
    <cellStyle name="常规 8 2 42 2 2" xfId="27176"/>
    <cellStyle name="常规 8 2 37 3" xfId="27177"/>
    <cellStyle name="常规 8 2 42 3" xfId="27178"/>
    <cellStyle name="常规 8 2 38 2" xfId="27179"/>
    <cellStyle name="常规 8 2 43 2" xfId="27180"/>
    <cellStyle name="常规 8 2 38 2 2" xfId="27181"/>
    <cellStyle name="常规 8 2 43 2 2" xfId="27182"/>
    <cellStyle name="常规 8 2 38 3" xfId="27183"/>
    <cellStyle name="常规 8 2 43 3" xfId="27184"/>
    <cellStyle name="常规 8 2 39" xfId="27185"/>
    <cellStyle name="常规 8 2 44" xfId="27186"/>
    <cellStyle name="常规 8 2 39 2" xfId="27187"/>
    <cellStyle name="常规 8 2 44 2" xfId="27188"/>
    <cellStyle name="常规 8 2 39 2 2" xfId="27189"/>
    <cellStyle name="常规 8 2 44 2 2" xfId="27190"/>
    <cellStyle name="常规 8 2 39 3" xfId="27191"/>
    <cellStyle name="常规 8 2 44 3" xfId="27192"/>
    <cellStyle name="常规 8 2 4" xfId="27193"/>
    <cellStyle name="常规 8 2 4 2" xfId="27194"/>
    <cellStyle name="常规 8 2 4 2 2" xfId="27195"/>
    <cellStyle name="常规 8 2 4 3 2" xfId="27196"/>
    <cellStyle name="常规 8 2 4 4" xfId="27197"/>
    <cellStyle name="常规 8 2 4 4 2" xfId="27198"/>
    <cellStyle name="常规 8 2 4 5" xfId="27199"/>
    <cellStyle name="常规 8 2 45" xfId="27200"/>
    <cellStyle name="常规 8 2 50" xfId="27201"/>
    <cellStyle name="常规 8 2 45 2" xfId="27202"/>
    <cellStyle name="常规 8 2 50 2" xfId="27203"/>
    <cellStyle name="常规 8 2 45 2 2" xfId="27204"/>
    <cellStyle name="常规 8 2 50 2 2" xfId="27205"/>
    <cellStyle name="常规 8 2 45 3" xfId="27206"/>
    <cellStyle name="常规 8 2 50 3" xfId="27207"/>
    <cellStyle name="常规 8 2 46" xfId="27208"/>
    <cellStyle name="常规 8 2 51" xfId="27209"/>
    <cellStyle name="常规 8 2 46 2" xfId="27210"/>
    <cellStyle name="常规 8 2 51 2" xfId="27211"/>
    <cellStyle name="常规 8 2 46 2 2" xfId="27212"/>
    <cellStyle name="常规 8 2 51 2 2" xfId="27213"/>
    <cellStyle name="常规 8 2 47" xfId="27214"/>
    <cellStyle name="常规 8 2 52" xfId="27215"/>
    <cellStyle name="常规 8 2 47 2 2" xfId="27216"/>
    <cellStyle name="常规 8 2 52 2 2" xfId="27217"/>
    <cellStyle name="常规 8 2 47 3" xfId="27218"/>
    <cellStyle name="常规 8 2 52 3" xfId="27219"/>
    <cellStyle name="常规 8 2 48 2 2" xfId="27220"/>
    <cellStyle name="常规 8 2 53 2 2" xfId="27221"/>
    <cellStyle name="常规 8 2 48 3" xfId="27222"/>
    <cellStyle name="常规 8 2 53 3" xfId="27223"/>
    <cellStyle name="常规 8 2 49 2" xfId="27224"/>
    <cellStyle name="常规 8 2 54 2" xfId="27225"/>
    <cellStyle name="输出 2 2 2 6" xfId="27226"/>
    <cellStyle name="常规 8 2 49 3" xfId="27227"/>
    <cellStyle name="常规 8 2 54 3" xfId="27228"/>
    <cellStyle name="输出 2 2 2 7" xfId="27229"/>
    <cellStyle name="常规 8 2 5" xfId="27230"/>
    <cellStyle name="常规 8 2 5 2" xfId="27231"/>
    <cellStyle name="常规 8 2 5 2 2" xfId="27232"/>
    <cellStyle name="常规 8 2 5 3 2" xfId="27233"/>
    <cellStyle name="常规 8 2 5 4" xfId="27234"/>
    <cellStyle name="常规 8 2 5 4 2" xfId="27235"/>
    <cellStyle name="常规 8 2 5 5" xfId="27236"/>
    <cellStyle name="常规 8 2 55" xfId="27237"/>
    <cellStyle name="常规 8 2 60" xfId="27238"/>
    <cellStyle name="常规 8 2 55 2" xfId="27239"/>
    <cellStyle name="常规 8 2 60 2" xfId="27240"/>
    <cellStyle name="常规 8 2 55 2 2" xfId="27241"/>
    <cellStyle name="常规 8 2 60 2 2" xfId="27242"/>
    <cellStyle name="常规 8 2 55 3" xfId="27243"/>
    <cellStyle name="常规 8 2 60 3" xfId="27244"/>
    <cellStyle name="常规 8 2 56 2" xfId="27245"/>
    <cellStyle name="常规 8 2 61 2" xfId="27246"/>
    <cellStyle name="常规 8 2 56 2 2" xfId="27247"/>
    <cellStyle name="常规 8 2 56 3" xfId="27248"/>
    <cellStyle name="常规 8 2 57" xfId="27249"/>
    <cellStyle name="常规 8 2 62" xfId="27250"/>
    <cellStyle name="常规 8 2 57 2" xfId="27251"/>
    <cellStyle name="常规 8 2 62 2" xfId="27252"/>
    <cellStyle name="常规 8 2 57 2 2" xfId="27253"/>
    <cellStyle name="常规 8 2 57 3" xfId="27254"/>
    <cellStyle name="输入 2 2 5 2 2" xfId="27255"/>
    <cellStyle name="常规 8 2 58" xfId="27256"/>
    <cellStyle name="常规 8 2 63" xfId="27257"/>
    <cellStyle name="常规 8 2 58 2" xfId="27258"/>
    <cellStyle name="常规 8 2 58 2 2" xfId="27259"/>
    <cellStyle name="常规 8 2 58 3" xfId="27260"/>
    <cellStyle name="输入 2 2 5 3 2" xfId="27261"/>
    <cellStyle name="常规 8 2 59 2 2" xfId="27262"/>
    <cellStyle name="常规 8 2 59 3 2" xfId="27263"/>
    <cellStyle name="常规 8 2 59 4" xfId="27264"/>
    <cellStyle name="常规 8 2 6" xfId="27265"/>
    <cellStyle name="常规 8 2 6 2" xfId="27266"/>
    <cellStyle name="常规 8 2 6 2 2" xfId="27267"/>
    <cellStyle name="常规 8 2 6 3" xfId="27268"/>
    <cellStyle name="常规 8 2 7 2 2" xfId="27269"/>
    <cellStyle name="常规 8 2 7 3" xfId="27270"/>
    <cellStyle name="常规 8 2 8 2" xfId="27271"/>
    <cellStyle name="常规 8 2 8 3" xfId="27272"/>
    <cellStyle name="常规 8 2 9" xfId="27273"/>
    <cellStyle name="常规 8 2 9 2" xfId="27274"/>
    <cellStyle name="常规 8 2 9 3" xfId="27275"/>
    <cellStyle name="常规 8 25" xfId="27276"/>
    <cellStyle name="常规 8 30" xfId="27277"/>
    <cellStyle name="输入 2 2 2 4 5" xfId="27278"/>
    <cellStyle name="常规 8 25 3 2" xfId="27279"/>
    <cellStyle name="常规 8 30 3 2" xfId="27280"/>
    <cellStyle name="常规 8 25 4" xfId="27281"/>
    <cellStyle name="常规 8 30 4" xfId="27282"/>
    <cellStyle name="常规 8 25 4 2" xfId="27283"/>
    <cellStyle name="常规 8 30 4 2" xfId="27284"/>
    <cellStyle name="常规 8 25 4 2 2" xfId="27285"/>
    <cellStyle name="常规 8 30 4 2 2" xfId="27286"/>
    <cellStyle name="常规 8 25 5" xfId="27287"/>
    <cellStyle name="常规 8 30 5" xfId="27288"/>
    <cellStyle name="常规 8 26" xfId="27289"/>
    <cellStyle name="常规 8 31" xfId="27290"/>
    <cellStyle name="常规 8 26 3 2" xfId="27291"/>
    <cellStyle name="常规 8 31 3 2" xfId="27292"/>
    <cellStyle name="常规 8 26 4" xfId="27293"/>
    <cellStyle name="常规 8 31 4" xfId="27294"/>
    <cellStyle name="常规 8 26 4 2" xfId="27295"/>
    <cellStyle name="常规 8 31 4 2" xfId="27296"/>
    <cellStyle name="常规 8 26 4 2 2" xfId="27297"/>
    <cellStyle name="常规 8 31 4 2 2" xfId="27298"/>
    <cellStyle name="汇总 2 2 2 4 4" xfId="27299"/>
    <cellStyle name="常规 8 26 5" xfId="27300"/>
    <cellStyle name="常规 8 31 5" xfId="27301"/>
    <cellStyle name="常规 8 27" xfId="27302"/>
    <cellStyle name="常规 8 32" xfId="27303"/>
    <cellStyle name="常规 8 27 2 3 2" xfId="27304"/>
    <cellStyle name="常规 8 32 2 3 2" xfId="27305"/>
    <cellStyle name="常规 8 27 3 2" xfId="27306"/>
    <cellStyle name="常规 8 32 3 2" xfId="27307"/>
    <cellStyle name="常规 8 27 4" xfId="27308"/>
    <cellStyle name="常规 8 32 4" xfId="27309"/>
    <cellStyle name="常规 8 27 4 2" xfId="27310"/>
    <cellStyle name="常规 8 32 4 2" xfId="27311"/>
    <cellStyle name="常规 8 27 4 2 2" xfId="27312"/>
    <cellStyle name="常规 8 32 4 2 2" xfId="27313"/>
    <cellStyle name="常规 8 27 5" xfId="27314"/>
    <cellStyle name="常规 8 32 5" xfId="27315"/>
    <cellStyle name="常规 8 28" xfId="27316"/>
    <cellStyle name="常规 8 33" xfId="27317"/>
    <cellStyle name="常规 8 28 3 2" xfId="27318"/>
    <cellStyle name="常规 8 33 3 2" xfId="27319"/>
    <cellStyle name="常规 8 28 4" xfId="27320"/>
    <cellStyle name="常规 8 33 4" xfId="27321"/>
    <cellStyle name="常规 8 28 4 2" xfId="27322"/>
    <cellStyle name="常规 8 33 4 2" xfId="27323"/>
    <cellStyle name="常规 8 28 4 2 2" xfId="27324"/>
    <cellStyle name="常规 8 33 4 2 2" xfId="27325"/>
    <cellStyle name="常规 8 28 5" xfId="27326"/>
    <cellStyle name="常规 8 33 5" xfId="27327"/>
    <cellStyle name="常规 8 29" xfId="27328"/>
    <cellStyle name="常规 8 34" xfId="27329"/>
    <cellStyle name="常规 8 29 2 3 2" xfId="27330"/>
    <cellStyle name="常规 8 34 2 3 2" xfId="27331"/>
    <cellStyle name="常规 8 29 3 2" xfId="27332"/>
    <cellStyle name="常规 8 34 3 2" xfId="27333"/>
    <cellStyle name="常规 8 29 4" xfId="27334"/>
    <cellStyle name="常规 8 34 4" xfId="27335"/>
    <cellStyle name="常规 8 29 4 2" xfId="27336"/>
    <cellStyle name="常规 8 34 4 2" xfId="27337"/>
    <cellStyle name="常规 8 29 4 2 2" xfId="27338"/>
    <cellStyle name="常规 8 34 4 2 2" xfId="27339"/>
    <cellStyle name="常规 8 29 4 3" xfId="27340"/>
    <cellStyle name="常规 8 34 4 3" xfId="27341"/>
    <cellStyle name="常规 8 3 2" xfId="27342"/>
    <cellStyle name="常规 8 3 2 2" xfId="27343"/>
    <cellStyle name="计算 3 4" xfId="27344"/>
    <cellStyle name="常规 8 3 2 2 2" xfId="27345"/>
    <cellStyle name="计算 3 4 2" xfId="27346"/>
    <cellStyle name="常规 8 3 2 2 2 2" xfId="27347"/>
    <cellStyle name="计算 3 4 2 2" xfId="27348"/>
    <cellStyle name="输出 3 2 6 3" xfId="27349"/>
    <cellStyle name="常规 8 3 2 2 3" xfId="27350"/>
    <cellStyle name="计算 3 4 3" xfId="27351"/>
    <cellStyle name="常规 8 3 2 3" xfId="27352"/>
    <cellStyle name="计算 3 5" xfId="27353"/>
    <cellStyle name="常规 8 3 2 4" xfId="27354"/>
    <cellStyle name="计算 3 6" xfId="27355"/>
    <cellStyle name="常规 8 3 2 4 2" xfId="27356"/>
    <cellStyle name="计算 3 6 2" xfId="27357"/>
    <cellStyle name="常规 8 3 2 5" xfId="27358"/>
    <cellStyle name="计算 3 7" xfId="27359"/>
    <cellStyle name="警告文本 3 2 2 2 4 2" xfId="27360"/>
    <cellStyle name="常规 8 3 3" xfId="27361"/>
    <cellStyle name="常规 8 3 3 2" xfId="27362"/>
    <cellStyle name="常规 8 3 3 2 2" xfId="27363"/>
    <cellStyle name="常规 8 3 3 3" xfId="27364"/>
    <cellStyle name="输出 2 3 3 2 2" xfId="27365"/>
    <cellStyle name="常规 8 35 2 3 2" xfId="27366"/>
    <cellStyle name="常规 8 40 2 3 2" xfId="27367"/>
    <cellStyle name="常规 8 35 2 4" xfId="27368"/>
    <cellStyle name="常规 8 40 2 4" xfId="27369"/>
    <cellStyle name="常规 8 35 3 2" xfId="27370"/>
    <cellStyle name="常规 8 40 3 2" xfId="27371"/>
    <cellStyle name="常规 8 35 4" xfId="27372"/>
    <cellStyle name="常规 8 40 4" xfId="27373"/>
    <cellStyle name="常规 8 35 4 2" xfId="27374"/>
    <cellStyle name="常规 8 40 4 2" xfId="27375"/>
    <cellStyle name="常规 8 35 4 2 2" xfId="27376"/>
    <cellStyle name="常规 8 40 4 2 2" xfId="27377"/>
    <cellStyle name="常规 8 35 4 3" xfId="27378"/>
    <cellStyle name="常规 8 40 4 3" xfId="27379"/>
    <cellStyle name="常规 8 36 2 3 2" xfId="27380"/>
    <cellStyle name="常规 8 41 2 3 2" xfId="27381"/>
    <cellStyle name="常规 8 36 2 4" xfId="27382"/>
    <cellStyle name="常规 8 41 2 4" xfId="27383"/>
    <cellStyle name="常规 8 36 3 2" xfId="27384"/>
    <cellStyle name="常规 8 41 3 2" xfId="27385"/>
    <cellStyle name="常规 8 36 4 2" xfId="27386"/>
    <cellStyle name="常规 8 41 4 2" xfId="27387"/>
    <cellStyle name="常规 8 36 4 3" xfId="27388"/>
    <cellStyle name="常规 8 41 4 3" xfId="27389"/>
    <cellStyle name="常规 8 36 5" xfId="27390"/>
    <cellStyle name="常规 8 41 5" xfId="27391"/>
    <cellStyle name="常规 8 37 2 3 2" xfId="27392"/>
    <cellStyle name="常规 8 42 2 3 2" xfId="27393"/>
    <cellStyle name="注释 3 13" xfId="27394"/>
    <cellStyle name="常规 8 37 2 4" xfId="27395"/>
    <cellStyle name="常规 8 42 2 4" xfId="27396"/>
    <cellStyle name="常规 8 37 4 2 2" xfId="27397"/>
    <cellStyle name="常规 8 42 4 2 2" xfId="27398"/>
    <cellStyle name="常规 8 37 4 3" xfId="27399"/>
    <cellStyle name="常规 8 42 4 3" xfId="27400"/>
    <cellStyle name="常规 8 38 2 3 2" xfId="27401"/>
    <cellStyle name="常规 8 43 2 3 2" xfId="27402"/>
    <cellStyle name="常规 8 38 2 4" xfId="27403"/>
    <cellStyle name="常规 8 43 2 4" xfId="27404"/>
    <cellStyle name="常规 8 38 3 2" xfId="27405"/>
    <cellStyle name="常规 8 43 3 2" xfId="27406"/>
    <cellStyle name="常规 8 38 4" xfId="27407"/>
    <cellStyle name="常规 8 43 4" xfId="27408"/>
    <cellStyle name="常规 8 38 4 2 2" xfId="27409"/>
    <cellStyle name="常规 8 43 4 2 2" xfId="27410"/>
    <cellStyle name="常规 8 39 2 3 2" xfId="27411"/>
    <cellStyle name="常规 8 44 2 3 2" xfId="27412"/>
    <cellStyle name="常规 8 39 2 4" xfId="27413"/>
    <cellStyle name="常规 8 44 2 4" xfId="27414"/>
    <cellStyle name="常规 8 39 3 2" xfId="27415"/>
    <cellStyle name="常规 8 44 3 2" xfId="27416"/>
    <cellStyle name="常规 8 39 4" xfId="27417"/>
    <cellStyle name="常规 8 44 4" xfId="27418"/>
    <cellStyle name="常规 8 39 4 2" xfId="27419"/>
    <cellStyle name="常规 8 44 4 2" xfId="27420"/>
    <cellStyle name="常规 8 39 4 2 2" xfId="27421"/>
    <cellStyle name="常规 8 44 4 2 2" xfId="27422"/>
    <cellStyle name="常规 8 39 4 3" xfId="27423"/>
    <cellStyle name="常规 8 44 4 3" xfId="27424"/>
    <cellStyle name="常规 8 39 5" xfId="27425"/>
    <cellStyle name="常规 8 44 5" xfId="27426"/>
    <cellStyle name="常规 8 4 10 2" xfId="27427"/>
    <cellStyle name="常规 8 4 10 2 2" xfId="27428"/>
    <cellStyle name="常规 8 4 10 3" xfId="27429"/>
    <cellStyle name="常规 8 4 11" xfId="27430"/>
    <cellStyle name="常规 8 4 11 2" xfId="27431"/>
    <cellStyle name="常规 8 4 11 2 2" xfId="27432"/>
    <cellStyle name="常规 8 4 11 3" xfId="27433"/>
    <cellStyle name="常规 8 4 13 3" xfId="27434"/>
    <cellStyle name="适中 2 3 2 2 3" xfId="27435"/>
    <cellStyle name="常规 8 4 14 2" xfId="27436"/>
    <cellStyle name="适中 2 3 2 3 2" xfId="27437"/>
    <cellStyle name="常规 8 4 14 2 2" xfId="27438"/>
    <cellStyle name="常规 8 4 14 3" xfId="27439"/>
    <cellStyle name="常规 8 4 15" xfId="27440"/>
    <cellStyle name="常规 8 4 20" xfId="27441"/>
    <cellStyle name="适中 2 3 2 4" xfId="27442"/>
    <cellStyle name="常规 8 4 15 2" xfId="27443"/>
    <cellStyle name="常规 8 4 20 2" xfId="27444"/>
    <cellStyle name="适中 2 3 2 4 2" xfId="27445"/>
    <cellStyle name="常规 8 4 15 2 2" xfId="27446"/>
    <cellStyle name="常规 8 4 20 2 2" xfId="27447"/>
    <cellStyle name="常规 8 4 15 3" xfId="27448"/>
    <cellStyle name="常规 8 4 20 3" xfId="27449"/>
    <cellStyle name="常规 8 4 16" xfId="27450"/>
    <cellStyle name="常规 8 4 21" xfId="27451"/>
    <cellStyle name="适中 2 3 2 5" xfId="27452"/>
    <cellStyle name="常规 8 4 16 2" xfId="27453"/>
    <cellStyle name="常规 8 4 21 2" xfId="27454"/>
    <cellStyle name="常规 8 4 16 2 2" xfId="27455"/>
    <cellStyle name="常规 8 4 21 2 2" xfId="27456"/>
    <cellStyle name="常规 8 4 16 3" xfId="27457"/>
    <cellStyle name="常规 8 4 21 3" xfId="27458"/>
    <cellStyle name="常规 8 4 17 2" xfId="27459"/>
    <cellStyle name="常规 8 4 22 2" xfId="27460"/>
    <cellStyle name="常规 8 4 17 2 2" xfId="27461"/>
    <cellStyle name="常规 8 4 22 2 2" xfId="27462"/>
    <cellStyle name="常规 8 4 17 3" xfId="27463"/>
    <cellStyle name="常规 8 4 22 3" xfId="27464"/>
    <cellStyle name="强调文字颜色 6 2 3 3 2 2" xfId="27465"/>
    <cellStyle name="常规 8 4 18" xfId="27466"/>
    <cellStyle name="常规 8 4 23" xfId="27467"/>
    <cellStyle name="常规 8 4 18 2" xfId="27468"/>
    <cellStyle name="常规 8 4 23 2" xfId="27469"/>
    <cellStyle name="常规 8 4 18 2 2" xfId="27470"/>
    <cellStyle name="常规 8 4 23 2 2" xfId="27471"/>
    <cellStyle name="常规 8 4 18 3" xfId="27472"/>
    <cellStyle name="常规 8 4 23 3" xfId="27473"/>
    <cellStyle name="强调文字颜色 6 2 3 3 3 2" xfId="27474"/>
    <cellStyle name="常规 8 4 19" xfId="27475"/>
    <cellStyle name="常规 8 4 24" xfId="27476"/>
    <cellStyle name="常规 8 4 2" xfId="27477"/>
    <cellStyle name="常规 8 4 2 10" xfId="27478"/>
    <cellStyle name="常规 8 4 2 10 2" xfId="27479"/>
    <cellStyle name="常规 8 4 2 10 2 2" xfId="27480"/>
    <cellStyle name="好 3 3 3 5" xfId="27481"/>
    <cellStyle name="常规 8 4 2 10 2 2 2" xfId="27482"/>
    <cellStyle name="常规 8 4 2 10 2 3" xfId="27483"/>
    <cellStyle name="常规 8 4 2 10 2 3 2" xfId="27484"/>
    <cellStyle name="警告文本 3 2 5 2 3" xfId="27485"/>
    <cellStyle name="常规 8 4 2 10 2 4" xfId="27486"/>
    <cellStyle name="常规 8 4 2 10 3" xfId="27487"/>
    <cellStyle name="常规 8 4 2 10 3 2" xfId="27488"/>
    <cellStyle name="好 3 3 4 5" xfId="27489"/>
    <cellStyle name="常规 8 4 2 10 4" xfId="27490"/>
    <cellStyle name="常规 8 4 2 10 4 2" xfId="27491"/>
    <cellStyle name="常规 8 4 2 10 4 2 2" xfId="27492"/>
    <cellStyle name="常规 8 4 2 10 4 3" xfId="27493"/>
    <cellStyle name="常规 8 4 2 10 5" xfId="27494"/>
    <cellStyle name="常规 8 4 2 11" xfId="27495"/>
    <cellStyle name="常规 8 4 2 11 2" xfId="27496"/>
    <cellStyle name="常规 8 4 2 11 2 2" xfId="27497"/>
    <cellStyle name="常规 8 4 2 11 2 2 2" xfId="27498"/>
    <cellStyle name="常规 8 4 2 11 2 3" xfId="27499"/>
    <cellStyle name="常规 8 4 2 11 2 3 2" xfId="27500"/>
    <cellStyle name="常规 8 4 2 11 2 4" xfId="27501"/>
    <cellStyle name="常规 8 4 2 11 4 2" xfId="27502"/>
    <cellStyle name="常规 8 4 2 11 4 2 2" xfId="27503"/>
    <cellStyle name="输出 2 5" xfId="27504"/>
    <cellStyle name="常规 8 4 2 11 4 3" xfId="27505"/>
    <cellStyle name="常规 8 4 2 11 5" xfId="27506"/>
    <cellStyle name="常规 8 4 2 12" xfId="27507"/>
    <cellStyle name="常规 8 4 2 12 2" xfId="27508"/>
    <cellStyle name="常规 8 4 2 12 2 3" xfId="27509"/>
    <cellStyle name="常规 8 4 2 12 2 4" xfId="27510"/>
    <cellStyle name="解释性文本 3 3 2 2 2" xfId="27511"/>
    <cellStyle name="常规 8 4 2 12 4 2" xfId="27512"/>
    <cellStyle name="常规 8 4 2 12 4 2 2" xfId="27513"/>
    <cellStyle name="常规 8 4 2 12 4 3" xfId="27514"/>
    <cellStyle name="常规 8 4 2 12 5" xfId="27515"/>
    <cellStyle name="常规 8 4 2 13" xfId="27516"/>
    <cellStyle name="常规 8 4 2 13 2" xfId="27517"/>
    <cellStyle name="常规 8 4 2 13 2 2" xfId="27518"/>
    <cellStyle name="输入 2 2 2 4" xfId="27519"/>
    <cellStyle name="常规 8 4 2 13 2 3" xfId="27520"/>
    <cellStyle name="输入 2 2 2 5" xfId="27521"/>
    <cellStyle name="常规 8 4 2 13 2 3 2" xfId="27522"/>
    <cellStyle name="输入 2 2 2 5 2" xfId="27523"/>
    <cellStyle name="解释性文本 3 3 3 2 2" xfId="27524"/>
    <cellStyle name="常规 8 4 2 13 2 4" xfId="27525"/>
    <cellStyle name="强调文字颜色 4 2 3 2" xfId="27526"/>
    <cellStyle name="输入 2 2 2 6" xfId="27527"/>
    <cellStyle name="常规 8 4 2 16 2 3 2" xfId="27528"/>
    <cellStyle name="常规 8 4 2 21 2 3 2" xfId="27529"/>
    <cellStyle name="汇总 3 2 4 5" xfId="27530"/>
    <cellStyle name="常规 8 4 2 16 2 4" xfId="27531"/>
    <cellStyle name="常规 8 4 2 21 2 4" xfId="27532"/>
    <cellStyle name="常规 8 4 2 16 4 3" xfId="27533"/>
    <cellStyle name="常规 8 4 2 21 4 3" xfId="27534"/>
    <cellStyle name="常规 8 4 2 17 2 3 2" xfId="27535"/>
    <cellStyle name="常规 8 4 2 22 2 3 2" xfId="27536"/>
    <cellStyle name="常规 8 4 2 17 2 4" xfId="27537"/>
    <cellStyle name="常规 8 4 2 22 2 4" xfId="27538"/>
    <cellStyle name="好 3 2 2 2 4 2" xfId="27539"/>
    <cellStyle name="常规 8 4 2 17 4 2" xfId="27540"/>
    <cellStyle name="常规 8 4 2 22 4 2" xfId="27541"/>
    <cellStyle name="常规 8 4 2 17 4 2 2" xfId="27542"/>
    <cellStyle name="常规 8 4 2 22 4 2 2" xfId="27543"/>
    <cellStyle name="常规 8 4 2 17 4 3" xfId="27544"/>
    <cellStyle name="常规 8 4 2 22 4 3" xfId="27545"/>
    <cellStyle name="常规 8 4 2 17 5" xfId="27546"/>
    <cellStyle name="常规 8 4 2 22 5" xfId="27547"/>
    <cellStyle name="常规 8 4 2 18 2 3 2" xfId="27548"/>
    <cellStyle name="常规 8 4 2 23 2 3 2" xfId="27549"/>
    <cellStyle name="注释 2 67 5" xfId="27550"/>
    <cellStyle name="注释 2 72 5" xfId="27551"/>
    <cellStyle name="常规 8 4 2 18 2 4" xfId="27552"/>
    <cellStyle name="常规 8 4 2 23 2 4" xfId="27553"/>
    <cellStyle name="好 3 2 2 3 4 2" xfId="27554"/>
    <cellStyle name="常规 8 4 2 18 4 2" xfId="27555"/>
    <cellStyle name="常规 8 4 2 23 4 2" xfId="27556"/>
    <cellStyle name="常规 8 4 2 18 4 2 2" xfId="27557"/>
    <cellStyle name="常规 8 4 2 23 4 2 2" xfId="27558"/>
    <cellStyle name="常规 8 4 2 18 4 3" xfId="27559"/>
    <cellStyle name="常规 8 4 2 23 4 3" xfId="27560"/>
    <cellStyle name="常规 8 4 2 19 2 3" xfId="27561"/>
    <cellStyle name="常规 8 4 2 24 2 3" xfId="27562"/>
    <cellStyle name="常规 8 4 2 19 2 3 2" xfId="27563"/>
    <cellStyle name="常规 8 4 2 24 2 3 2" xfId="27564"/>
    <cellStyle name="常规 8 4 2 19 3 2" xfId="27565"/>
    <cellStyle name="常规 8 4 2 24 3 2" xfId="27566"/>
    <cellStyle name="常规 8 4 2 19 4" xfId="27567"/>
    <cellStyle name="常规 8 4 2 24 4" xfId="27568"/>
    <cellStyle name="常规 8 4 2 19 4 2" xfId="27569"/>
    <cellStyle name="常规 8 4 2 24 4 2" xfId="27570"/>
    <cellStyle name="常规 8 4 2 19 4 2 2" xfId="27571"/>
    <cellStyle name="常规 8 4 2 24 4 2 2" xfId="27572"/>
    <cellStyle name="常规 8 4 2 19 4 3" xfId="27573"/>
    <cellStyle name="常规 8 4 2 24 4 3" xfId="27574"/>
    <cellStyle name="常规 8 4 2 2" xfId="27575"/>
    <cellStyle name="常规 8 4 2 2 2" xfId="27576"/>
    <cellStyle name="常规 8 4 2 2 2 2" xfId="27577"/>
    <cellStyle name="常规 8 4 2 2 2 2 2" xfId="27578"/>
    <cellStyle name="常规 8 4 2 2 2 3" xfId="27579"/>
    <cellStyle name="常规 8 4 2 2 2 3 2" xfId="27580"/>
    <cellStyle name="常规 8 4 2 2 2 4" xfId="27581"/>
    <cellStyle name="常规 8 4 2 2 3" xfId="27582"/>
    <cellStyle name="常规 8 4 2 2 3 2" xfId="27583"/>
    <cellStyle name="常规 8 4 2 2 4 2" xfId="27584"/>
    <cellStyle name="常规 8 4 2 2 4 2 2" xfId="27585"/>
    <cellStyle name="常规 8 4 2 2 4 3" xfId="27586"/>
    <cellStyle name="常规 8 4 2 25 2 2" xfId="27587"/>
    <cellStyle name="常规 8 4 2 30 2 2" xfId="27588"/>
    <cellStyle name="常规 8 4 2 25 2 3" xfId="27589"/>
    <cellStyle name="常规 8 4 2 30 2 3" xfId="27590"/>
    <cellStyle name="常规 8 4 2 25 3" xfId="27591"/>
    <cellStyle name="常规 8 4 2 30 3" xfId="27592"/>
    <cellStyle name="常规 8 4 2 25 4" xfId="27593"/>
    <cellStyle name="常规 8 4 2 30 4" xfId="27594"/>
    <cellStyle name="常规 8 4 2 25 4 2" xfId="27595"/>
    <cellStyle name="常规 8 4 2 30 4 2" xfId="27596"/>
    <cellStyle name="常规 8 4 2 25 4 2 2" xfId="27597"/>
    <cellStyle name="常规 8 4 2 30 4 2 2" xfId="27598"/>
    <cellStyle name="常规 8 4 2 25 4 3" xfId="27599"/>
    <cellStyle name="常规 8 4 2 30 4 3" xfId="27600"/>
    <cellStyle name="常规 8 4 2 25 5" xfId="27601"/>
    <cellStyle name="常规 8 4 2 30 5" xfId="27602"/>
    <cellStyle name="强调文字颜色 3 3 7 2 2" xfId="27603"/>
    <cellStyle name="强调文字颜色 5 3 2 2 3 2" xfId="27604"/>
    <cellStyle name="常规 8 4 2 26 2" xfId="27605"/>
    <cellStyle name="常规 8 4 2 31 2" xfId="27606"/>
    <cellStyle name="常规 8 4 2 26 3" xfId="27607"/>
    <cellStyle name="常规 8 4 2 31 3" xfId="27608"/>
    <cellStyle name="常规 8 4 2 26 4" xfId="27609"/>
    <cellStyle name="常规 8 4 2 31 4" xfId="27610"/>
    <cellStyle name="强调文字颜色 5 3 2 2 4 2" xfId="27611"/>
    <cellStyle name="常规 8 4 2 26 5" xfId="27612"/>
    <cellStyle name="常规 8 4 2 31 5" xfId="27613"/>
    <cellStyle name="强调文字颜色 3 3 7 3 2" xfId="27614"/>
    <cellStyle name="注释 2 56 2 2" xfId="27615"/>
    <cellStyle name="注释 2 61 2 2" xfId="27616"/>
    <cellStyle name="常规 8 4 2 27 2 3" xfId="27617"/>
    <cellStyle name="常规 8 4 2 32 2 3" xfId="27618"/>
    <cellStyle name="常规 8 4 2 27 4 2" xfId="27619"/>
    <cellStyle name="常规 8 4 2 32 4 2" xfId="27620"/>
    <cellStyle name="常规 8 4 2 27 4 3" xfId="27621"/>
    <cellStyle name="常规 8 4 2 32 4 3" xfId="27622"/>
    <cellStyle name="强调文字颜色 5 3 2 2 5 2" xfId="27623"/>
    <cellStyle name="常规 8 4 2 27 5" xfId="27624"/>
    <cellStyle name="常规 8 4 2 32 5" xfId="27625"/>
    <cellStyle name="注释 2 56 3 2" xfId="27626"/>
    <cellStyle name="注释 2 61 3 2" xfId="27627"/>
    <cellStyle name="常规 8 4 2 28 2 2" xfId="27628"/>
    <cellStyle name="常规 8 4 2 33 2 2" xfId="27629"/>
    <cellStyle name="常规 8 4 2 28 2 2 2" xfId="27630"/>
    <cellStyle name="常规 8 4 2 33 2 2 2" xfId="27631"/>
    <cellStyle name="常规 8 4 2 28 2 3" xfId="27632"/>
    <cellStyle name="常规 8 4 2 33 2 3" xfId="27633"/>
    <cellStyle name="常规 8 4 2 28 2 3 2" xfId="27634"/>
    <cellStyle name="常规 8 4 2 33 2 3 2" xfId="27635"/>
    <cellStyle name="常规 8 4 2 28 3" xfId="27636"/>
    <cellStyle name="常规 8 4 2 33 3" xfId="27637"/>
    <cellStyle name="常规 8 4 2 28 3 2" xfId="27638"/>
    <cellStyle name="常规 8 4 2 33 3 2" xfId="27639"/>
    <cellStyle name="常规 8 4 2 28 4" xfId="27640"/>
    <cellStyle name="常规 8 4 2 33 4" xfId="27641"/>
    <cellStyle name="常规 8 4 2 28 4 2" xfId="27642"/>
    <cellStyle name="常规 8 4 2 33 4 2" xfId="27643"/>
    <cellStyle name="强调文字颜色 5 3 2 2 6 2" xfId="27644"/>
    <cellStyle name="常规 8 4 2 28 5" xfId="27645"/>
    <cellStyle name="常规 8 4 2 33 5" xfId="27646"/>
    <cellStyle name="注释 2 56 4 2" xfId="27647"/>
    <cellStyle name="注释 2 61 4 2" xfId="27648"/>
    <cellStyle name="常规 8 4 2 29 2 2 2" xfId="27649"/>
    <cellStyle name="常规 8 4 2 34 2 2 2" xfId="27650"/>
    <cellStyle name="常规 8 4 2 29 2 3" xfId="27651"/>
    <cellStyle name="常规 8 4 2 34 2 3" xfId="27652"/>
    <cellStyle name="常规 8 4 2 29 2 3 2" xfId="27653"/>
    <cellStyle name="常规 8 4 2 34 2 3 2" xfId="27654"/>
    <cellStyle name="常规 8 4 2 29 3 2" xfId="27655"/>
    <cellStyle name="常规 8 4 2 34 3 2" xfId="27656"/>
    <cellStyle name="常规 8 4 2 29 4" xfId="27657"/>
    <cellStyle name="常规 8 4 2 34 4" xfId="27658"/>
    <cellStyle name="常规 8 4 2 29 4 2" xfId="27659"/>
    <cellStyle name="常规 8 4 2 34 4 2" xfId="27660"/>
    <cellStyle name="常规 8 4 2 29 4 3" xfId="27661"/>
    <cellStyle name="常规 8 4 2 34 4 3" xfId="27662"/>
    <cellStyle name="常规 8 4 2 29 5" xfId="27663"/>
    <cellStyle name="常规 8 4 2 34 5" xfId="27664"/>
    <cellStyle name="强调文字颜色 5 3 2 2 7 2" xfId="27665"/>
    <cellStyle name="常规 8 4 2 3" xfId="27666"/>
    <cellStyle name="常规 8 4 2 3 2" xfId="27667"/>
    <cellStyle name="常规 8 4 2 3 2 2" xfId="27668"/>
    <cellStyle name="常规 8 4 2 3 2 2 2" xfId="27669"/>
    <cellStyle name="常规 8 4 2 3 2 3" xfId="27670"/>
    <cellStyle name="常规 8 4 2 3 2 3 2" xfId="27671"/>
    <cellStyle name="常规 8 4 2 3 2 4" xfId="27672"/>
    <cellStyle name="常规 8 4 2 3 3" xfId="27673"/>
    <cellStyle name="常规 8 4 2 3 3 2" xfId="27674"/>
    <cellStyle name="常规 8 4 2 3 4" xfId="27675"/>
    <cellStyle name="常规 8 4 2 3 4 2" xfId="27676"/>
    <cellStyle name="常规 8 4 2 3 4 3" xfId="27677"/>
    <cellStyle name="常规 8 4 2 3 5" xfId="27678"/>
    <cellStyle name="强调文字颜色 6 3 3 2 2 3 2" xfId="27679"/>
    <cellStyle name="常规 8 4 2 35 2" xfId="27680"/>
    <cellStyle name="常规 8 4 2 40 2" xfId="27681"/>
    <cellStyle name="常规 8 4 2 35 2 2" xfId="27682"/>
    <cellStyle name="常规 8 4 2 40 2 2" xfId="27683"/>
    <cellStyle name="常规 8 4 2 35 2 2 2" xfId="27684"/>
    <cellStyle name="常规 8 4 2 40 2 2 2" xfId="27685"/>
    <cellStyle name="常规 8 4 2 35 2 3" xfId="27686"/>
    <cellStyle name="常规 8 4 2 40 2 3" xfId="27687"/>
    <cellStyle name="强调文字颜色 3 2 2 5 2" xfId="27688"/>
    <cellStyle name="常规 8 4 2 35 2 3 2" xfId="27689"/>
    <cellStyle name="常规 8 4 2 40 2 3 2" xfId="27690"/>
    <cellStyle name="强调文字颜色 3 2 2 5 2 2" xfId="27691"/>
    <cellStyle name="常规 8 4 2 35 2 4" xfId="27692"/>
    <cellStyle name="常规 8 4 2 40 2 4" xfId="27693"/>
    <cellStyle name="强调文字颜色 3 2 2 5 3" xfId="27694"/>
    <cellStyle name="常规 8 4 2 35 3" xfId="27695"/>
    <cellStyle name="常规 8 4 2 40 3" xfId="27696"/>
    <cellStyle name="常规 8 4 2 35 3 2" xfId="27697"/>
    <cellStyle name="常规 8 4 2 40 3 2" xfId="27698"/>
    <cellStyle name="常规 8 4 2 35 4" xfId="27699"/>
    <cellStyle name="常规 8 4 2 40 4" xfId="27700"/>
    <cellStyle name="常规 8 4 2 35 4 2" xfId="27701"/>
    <cellStyle name="常规 8 4 2 40 4 2" xfId="27702"/>
    <cellStyle name="常规 8 4 2 35 4 2 2" xfId="27703"/>
    <cellStyle name="常规 8 4 2 40 4 2 2" xfId="27704"/>
    <cellStyle name="常规 8 4 2 35 4 3" xfId="27705"/>
    <cellStyle name="常规 8 4 2 40 4 3" xfId="27706"/>
    <cellStyle name="强调文字颜色 3 2 2 7 2" xfId="27707"/>
    <cellStyle name="常规 8 4 2 35 5" xfId="27708"/>
    <cellStyle name="常规 8 4 2 40 5" xfId="27709"/>
    <cellStyle name="常规 8 4 2 36" xfId="27710"/>
    <cellStyle name="常规 8 4 2 41" xfId="27711"/>
    <cellStyle name="强调文字颜色 1 2 2 3 2" xfId="27712"/>
    <cellStyle name="常规 8 4 2 36 2" xfId="27713"/>
    <cellStyle name="常规 8 4 2 41 2" xfId="27714"/>
    <cellStyle name="强调文字颜色 1 2 2 3 2 2" xfId="27715"/>
    <cellStyle name="常规 8 4 2 36 2 2" xfId="27716"/>
    <cellStyle name="常规 8 4 2 41 2 2" xfId="27717"/>
    <cellStyle name="强调文字颜色 1 2 2 3 2 2 2" xfId="27718"/>
    <cellStyle name="常规 8 4 2 36 2 2 2" xfId="27719"/>
    <cellStyle name="常规 8 4 2 41 2 2 2" xfId="27720"/>
    <cellStyle name="常规 8 4 2 36 2 3" xfId="27721"/>
    <cellStyle name="常规 8 4 2 41 2 3" xfId="27722"/>
    <cellStyle name="强调文字颜色 3 2 3 5 2" xfId="27723"/>
    <cellStyle name="常规 8 4 2 36 2 3 2" xfId="27724"/>
    <cellStyle name="常规 8 4 2 41 2 3 2" xfId="27725"/>
    <cellStyle name="强调文字颜色 3 2 3 5 2 2" xfId="27726"/>
    <cellStyle name="常规 8 4 2 36 2 4" xfId="27727"/>
    <cellStyle name="常规 8 4 2 41 2 4" xfId="27728"/>
    <cellStyle name="强调文字颜色 3 2 3 5 3" xfId="27729"/>
    <cellStyle name="常规 8 4 2 36 3" xfId="27730"/>
    <cellStyle name="常规 8 4 2 41 3" xfId="27731"/>
    <cellStyle name="强调文字颜色 1 2 2 3 2 3" xfId="27732"/>
    <cellStyle name="常规 8 4 2 36 3 2" xfId="27733"/>
    <cellStyle name="常规 8 4 2 41 3 2" xfId="27734"/>
    <cellStyle name="强调文字颜色 1 2 2 3 2 3 2" xfId="27735"/>
    <cellStyle name="强调文字颜色 1 2 2 3 2 4" xfId="27736"/>
    <cellStyle name="常规 8 4 2 36 4" xfId="27737"/>
    <cellStyle name="常规 8 4 2 41 4" xfId="27738"/>
    <cellStyle name="输出 2" xfId="27739"/>
    <cellStyle name="常规 8 4 2 36 4 2" xfId="27740"/>
    <cellStyle name="常规 8 4 2 41 4 2" xfId="27741"/>
    <cellStyle name="输出 2 2" xfId="27742"/>
    <cellStyle name="常规 8 4 2 36 4 2 2" xfId="27743"/>
    <cellStyle name="常规 8 4 2 41 4 2 2" xfId="27744"/>
    <cellStyle name="输出 2 2 2" xfId="27745"/>
    <cellStyle name="强调文字颜色 3 2 3 7 2" xfId="27746"/>
    <cellStyle name="常规 8 4 2 36 4 3" xfId="27747"/>
    <cellStyle name="常规 8 4 2 41 4 3" xfId="27748"/>
    <cellStyle name="输出 2 3" xfId="27749"/>
    <cellStyle name="常规 8 4 2 36 5" xfId="27750"/>
    <cellStyle name="常规 8 4 2 41 5" xfId="27751"/>
    <cellStyle name="输出 3" xfId="27752"/>
    <cellStyle name="常规 8 4 2 37 2 2" xfId="27753"/>
    <cellStyle name="常规 8 4 2 42 2 2" xfId="27754"/>
    <cellStyle name="常规 8 4 2 37 2 2 2" xfId="27755"/>
    <cellStyle name="常规 8 4 2 42 2 2 2" xfId="27756"/>
    <cellStyle name="常规 8 4 2 37 2 3" xfId="27757"/>
    <cellStyle name="常规 8 4 2 42 2 3" xfId="27758"/>
    <cellStyle name="常规 8 4 2 37 2 3 2" xfId="27759"/>
    <cellStyle name="常规 8 4 2 42 2 3 2" xfId="27760"/>
    <cellStyle name="常规 8 4 2 37 2 4" xfId="27761"/>
    <cellStyle name="常规 8 4 2 42 2 4" xfId="27762"/>
    <cellStyle name="常规 8 4 2 37 3" xfId="27763"/>
    <cellStyle name="常规 8 4 2 42 3" xfId="27764"/>
    <cellStyle name="适中 3 5 2 2" xfId="27765"/>
    <cellStyle name="常规 8 4 2 37 3 2" xfId="27766"/>
    <cellStyle name="常规 8 4 2 42 3 2" xfId="27767"/>
    <cellStyle name="适中 3 5 2 2 2" xfId="27768"/>
    <cellStyle name="常规 8 4 2 37 4" xfId="27769"/>
    <cellStyle name="常规 8 4 2 42 4" xfId="27770"/>
    <cellStyle name="适中 3 5 2 3" xfId="27771"/>
    <cellStyle name="常规 8 4 2 37 4 2" xfId="27772"/>
    <cellStyle name="常规 8 4 2 42 4 2" xfId="27773"/>
    <cellStyle name="适中 3 5 2 3 2" xfId="27774"/>
    <cellStyle name="常规 8 4 2 37 4 2 2" xfId="27775"/>
    <cellStyle name="常规 8 4 2 42 4 2 2" xfId="27776"/>
    <cellStyle name="汇总 2 3 5" xfId="27777"/>
    <cellStyle name="常规 8 4 2 37 4 3" xfId="27778"/>
    <cellStyle name="常规 8 4 2 42 4 3" xfId="27779"/>
    <cellStyle name="常规 8 4 2 37 5" xfId="27780"/>
    <cellStyle name="常规 8 4 2 42 5" xfId="27781"/>
    <cellStyle name="适中 3 5 2 4" xfId="27782"/>
    <cellStyle name="常规 8 4 2 38 2" xfId="27783"/>
    <cellStyle name="常规 8 4 2 43 2" xfId="27784"/>
    <cellStyle name="强调文字颜色 1 2 2 3 4 2" xfId="27785"/>
    <cellStyle name="常规 8 4 2 38 3" xfId="27786"/>
    <cellStyle name="常规 8 4 2 43 3" xfId="27787"/>
    <cellStyle name="适中 3 5 3 2" xfId="27788"/>
    <cellStyle name="常规 8 4 2 38 3 2" xfId="27789"/>
    <cellStyle name="常规 8 4 2 43 3 2" xfId="27790"/>
    <cellStyle name="常规 8 4 2 38 4" xfId="27791"/>
    <cellStyle name="常规 8 4 2 43 4" xfId="27792"/>
    <cellStyle name="常规 8 4 2 38 4 2" xfId="27793"/>
    <cellStyle name="常规 8 4 2 43 4 2" xfId="27794"/>
    <cellStyle name="常规 8 4 2 38 4 2 2" xfId="27795"/>
    <cellStyle name="常规 8 4 2 43 4 2 2" xfId="27796"/>
    <cellStyle name="常规 8 4 2 38 4 3" xfId="27797"/>
    <cellStyle name="常规 8 4 2 43 4 3" xfId="27798"/>
    <cellStyle name="常规 8 4 2 38 5" xfId="27799"/>
    <cellStyle name="常规 8 4 2 43 5" xfId="27800"/>
    <cellStyle name="常规 8 4 2 39" xfId="27801"/>
    <cellStyle name="常规 8 4 2 44" xfId="27802"/>
    <cellStyle name="强调文字颜色 1 2 2 3 5" xfId="27803"/>
    <cellStyle name="常规 8 4 2 39 2" xfId="27804"/>
    <cellStyle name="常规 8 4 2 44 2" xfId="27805"/>
    <cellStyle name="常规 8 4 2 39 2 2 2" xfId="27806"/>
    <cellStyle name="常规 8 4 2 44 2 2 2" xfId="27807"/>
    <cellStyle name="常规 8 4 2 39 2 3" xfId="27808"/>
    <cellStyle name="常规 8 4 2 44 2 3" xfId="27809"/>
    <cellStyle name="注释 2 10 4 2" xfId="27810"/>
    <cellStyle name="常规 8 4 2 39 2 3 2" xfId="27811"/>
    <cellStyle name="常规 8 4 2 44 2 3 2" xfId="27812"/>
    <cellStyle name="常规 8 4 2 39 2 4" xfId="27813"/>
    <cellStyle name="常规 8 4 2 44 2 4" xfId="27814"/>
    <cellStyle name="常规 8 4 2 39 3" xfId="27815"/>
    <cellStyle name="常规 8 4 2 44 3" xfId="27816"/>
    <cellStyle name="适中 3 5 4 2" xfId="27817"/>
    <cellStyle name="常规 8 4 2 39 4" xfId="27818"/>
    <cellStyle name="常规 8 4 2 44 4" xfId="27819"/>
    <cellStyle name="常规 8 4 2 39 4 2" xfId="27820"/>
    <cellStyle name="常规 8 4 2 44 4 2" xfId="27821"/>
    <cellStyle name="常规 8 4 2 39 4 2 2" xfId="27822"/>
    <cellStyle name="常规 8 4 2 44 4 2 2" xfId="27823"/>
    <cellStyle name="常规 8 4 2 39 4 3" xfId="27824"/>
    <cellStyle name="常规 8 4 2 44 4 3" xfId="27825"/>
    <cellStyle name="常规 8 4 2 39 5" xfId="27826"/>
    <cellStyle name="常规 8 4 2 44 5" xfId="27827"/>
    <cellStyle name="输出 3 2 2 3 2 2" xfId="27828"/>
    <cellStyle name="常规 8 4 2 4" xfId="27829"/>
    <cellStyle name="常规 8 4 2 4 2" xfId="27830"/>
    <cellStyle name="常规 8 4 2 4 3" xfId="27831"/>
    <cellStyle name="常规 8 4 2 4 4" xfId="27832"/>
    <cellStyle name="注释 3 51 3" xfId="27833"/>
    <cellStyle name="注释 3 46 3" xfId="27834"/>
    <cellStyle name="常规 8 4 2 4 4 2 2" xfId="27835"/>
    <cellStyle name="常规 8 4 2 4 4 3" xfId="27836"/>
    <cellStyle name="常规 8 4 2 4 5" xfId="27837"/>
    <cellStyle name="常规 8 4 2 45" xfId="27838"/>
    <cellStyle name="常规 8 4 2 45 2" xfId="27839"/>
    <cellStyle name="常规 8 4 2 46" xfId="27840"/>
    <cellStyle name="注释 3 4 3" xfId="27841"/>
    <cellStyle name="常规 9 14 2" xfId="27842"/>
    <cellStyle name="常规 8 4 2 46 2" xfId="27843"/>
    <cellStyle name="注释 3 4 3 2" xfId="27844"/>
    <cellStyle name="常规 9 14 2 2" xfId="27845"/>
    <cellStyle name="常规 8 4 2 47 2" xfId="27846"/>
    <cellStyle name="常规 8 4 2 5" xfId="27847"/>
    <cellStyle name="警告文本 3 2 2 3 4 2" xfId="27848"/>
    <cellStyle name="常规 8 4 2 5 2" xfId="27849"/>
    <cellStyle name="常规 8 4 2 5 3" xfId="27850"/>
    <cellStyle name="常规 8 4 2 5 4" xfId="27851"/>
    <cellStyle name="常规 8 4 2 5 4 2 2" xfId="27852"/>
    <cellStyle name="常规 8 4 2 5 4 3" xfId="27853"/>
    <cellStyle name="注释 3 72 2 2 2" xfId="27854"/>
    <cellStyle name="注释 3 67 2 2 2" xfId="27855"/>
    <cellStyle name="常规 8 4 2 5 5" xfId="27856"/>
    <cellStyle name="常规 8 4 2 6" xfId="27857"/>
    <cellStyle name="常规 8 4 2 6 2" xfId="27858"/>
    <cellStyle name="常规 8 4 2 6 2 3 2" xfId="27859"/>
    <cellStyle name="常规 8 4 2 6 2 4" xfId="27860"/>
    <cellStyle name="常规 8 4 2 6 3" xfId="27861"/>
    <cellStyle name="常规 8 4 2 6 3 2" xfId="27862"/>
    <cellStyle name="常规 8 4 2 6 4" xfId="27863"/>
    <cellStyle name="常规 8 4 2 6 4 2" xfId="27864"/>
    <cellStyle name="常规 8 4 2 6 4 2 2" xfId="27865"/>
    <cellStyle name="常规 8 4 2 6 4 3" xfId="27866"/>
    <cellStyle name="常规 8 4 2 7" xfId="27867"/>
    <cellStyle name="常规 8 4 2 7 2" xfId="27868"/>
    <cellStyle name="常规 8 4 2 7 2 2" xfId="27869"/>
    <cellStyle name="常规 8 4 2 7 2 2 2" xfId="27870"/>
    <cellStyle name="常规 8 4 2 7 2 3" xfId="27871"/>
    <cellStyle name="常规 8 4 2 7 2 3 2" xfId="27872"/>
    <cellStyle name="常规 8 4 2 7 2 4" xfId="27873"/>
    <cellStyle name="常规 8 4 2 7 3 2" xfId="27874"/>
    <cellStyle name="常规 8 4 2 7 4" xfId="27875"/>
    <cellStyle name="常规 8 4 2 7 4 2" xfId="27876"/>
    <cellStyle name="常规 8 4 2 7 4 2 2" xfId="27877"/>
    <cellStyle name="常规 8 4 2 7 4 3" xfId="27878"/>
    <cellStyle name="常规 8 4 2 8 2" xfId="27879"/>
    <cellStyle name="常规 8 4 2 8 2 2" xfId="27880"/>
    <cellStyle name="常规 8 4 2 8 2 2 2" xfId="27881"/>
    <cellStyle name="常规 8 4 2 8 2 3" xfId="27882"/>
    <cellStyle name="常规 8 4 2 8 2 3 2" xfId="27883"/>
    <cellStyle name="注释 2 2 5 2 4" xfId="27884"/>
    <cellStyle name="常规 8 4 2 8 2 4" xfId="27885"/>
    <cellStyle name="常规 8 4 2 8 3" xfId="27886"/>
    <cellStyle name="常规 8 4 2 8 3 2" xfId="27887"/>
    <cellStyle name="常规 8 4 2 8 4 2" xfId="27888"/>
    <cellStyle name="常规 8 4 2 8 4 2 2" xfId="27889"/>
    <cellStyle name="常规 8 4 2 8 4 3" xfId="27890"/>
    <cellStyle name="常规 8 4 2 8 5" xfId="27891"/>
    <cellStyle name="常规 8 4 2 9 2" xfId="27892"/>
    <cellStyle name="常规 8 4 2 9 2 2" xfId="27893"/>
    <cellStyle name="常规 8 4 2 9 2 3" xfId="27894"/>
    <cellStyle name="常规 8 4 2 9 2 4" xfId="27895"/>
    <cellStyle name="常规 8 4 2 9 3" xfId="27896"/>
    <cellStyle name="常规 8 4 2 9 3 2" xfId="27897"/>
    <cellStyle name="常规 8 4 2 9 4" xfId="27898"/>
    <cellStyle name="常规 9 2 4 2 2" xfId="27899"/>
    <cellStyle name="检查单元格 2 7 3 2" xfId="27900"/>
    <cellStyle name="常规 8 4 2 9 5" xfId="27901"/>
    <cellStyle name="常规 8 4 25" xfId="27902"/>
    <cellStyle name="常规 8 4 30" xfId="27903"/>
    <cellStyle name="常规 8 4 25 2 2" xfId="27904"/>
    <cellStyle name="常规 8 4 30 2 2" xfId="27905"/>
    <cellStyle name="常规 8 4 25 3" xfId="27906"/>
    <cellStyle name="常规 8 4 30 3" xfId="27907"/>
    <cellStyle name="常规 8 4 26 2 2" xfId="27908"/>
    <cellStyle name="常规 8 4 31 2 2" xfId="27909"/>
    <cellStyle name="常规 8 4 26 3" xfId="27910"/>
    <cellStyle name="常规 8 4 31 3" xfId="27911"/>
    <cellStyle name="常规 8 4 27 2" xfId="27912"/>
    <cellStyle name="常规 8 4 32 2" xfId="27913"/>
    <cellStyle name="常规 8 4 27 2 2" xfId="27914"/>
    <cellStyle name="常规 8 4 32 2 2" xfId="27915"/>
    <cellStyle name="常规 8 4 28" xfId="27916"/>
    <cellStyle name="常规 8 4 33" xfId="27917"/>
    <cellStyle name="常规 8 4 28 2" xfId="27918"/>
    <cellStyle name="常规 8 4 33 2" xfId="27919"/>
    <cellStyle name="常规 8 4 28 2 2" xfId="27920"/>
    <cellStyle name="常规 8 4 33 2 2" xfId="27921"/>
    <cellStyle name="常规 8 4 28 3" xfId="27922"/>
    <cellStyle name="常规 8 4 33 3" xfId="27923"/>
    <cellStyle name="注释 2 77 2 3 2" xfId="27924"/>
    <cellStyle name="常规 8 4 29" xfId="27925"/>
    <cellStyle name="常规 8 4 34" xfId="27926"/>
    <cellStyle name="常规 8 4 29 2" xfId="27927"/>
    <cellStyle name="常规 8 4 34 2" xfId="27928"/>
    <cellStyle name="常规 8 4 29 2 2" xfId="27929"/>
    <cellStyle name="常规 8 4 34 2 2" xfId="27930"/>
    <cellStyle name="常规 8 4 29 3" xfId="27931"/>
    <cellStyle name="常规 8 4 34 3" xfId="27932"/>
    <cellStyle name="常规 8 4 3" xfId="27933"/>
    <cellStyle name="常规 8 4 3 2" xfId="27934"/>
    <cellStyle name="常规 8 4 3 2 2" xfId="27935"/>
    <cellStyle name="常规 8 4 35" xfId="27936"/>
    <cellStyle name="常规 8 4 40" xfId="27937"/>
    <cellStyle name="常规 8 4 35 2" xfId="27938"/>
    <cellStyle name="常规 8 4 40 2" xfId="27939"/>
    <cellStyle name="输出 2 2 9" xfId="27940"/>
    <cellStyle name="常规 8 4 35 2 2" xfId="27941"/>
    <cellStyle name="常规 8 4 40 2 2" xfId="27942"/>
    <cellStyle name="常规 8 4 35 3" xfId="27943"/>
    <cellStyle name="常规 8 4 40 3" xfId="27944"/>
    <cellStyle name="常规 8 4 45 2 2" xfId="27945"/>
    <cellStyle name="强调文字颜色 1 2 3 5 3 2" xfId="27946"/>
    <cellStyle name="常规 8 4 45 3 2" xfId="27947"/>
    <cellStyle name="常规 8 4 45 4" xfId="27948"/>
    <cellStyle name="常规 8 45 4 2 2" xfId="27949"/>
    <cellStyle name="常规 8 50 4 2 2" xfId="27950"/>
    <cellStyle name="常规 8 4 46" xfId="27951"/>
    <cellStyle name="常规 8 4 46 2 2" xfId="27952"/>
    <cellStyle name="常规 8 4 46 3" xfId="27953"/>
    <cellStyle name="常规 8 4 47" xfId="27954"/>
    <cellStyle name="常规 8 4 47 2" xfId="27955"/>
    <cellStyle name="输入 2 7" xfId="27956"/>
    <cellStyle name="常规 8 4 48" xfId="27957"/>
    <cellStyle name="常规 8 4 48 2" xfId="27958"/>
    <cellStyle name="输入 3 7" xfId="27959"/>
    <cellStyle name="常规 8 4 5 2 2" xfId="27960"/>
    <cellStyle name="常规 8 4 7 2" xfId="27961"/>
    <cellStyle name="常规 8 4 7 2 2" xfId="27962"/>
    <cellStyle name="常规 8 4 9 2 2" xfId="27963"/>
    <cellStyle name="强调文字颜色 3 3 2 2 2 4" xfId="27964"/>
    <cellStyle name="常规 8 4 9 3" xfId="27965"/>
    <cellStyle name="常规 8 45 2 3 2" xfId="27966"/>
    <cellStyle name="常规 8 50 2 3 2" xfId="27967"/>
    <cellStyle name="常规 8 45 2 4" xfId="27968"/>
    <cellStyle name="常规 8 50 2 4" xfId="27969"/>
    <cellStyle name="常规 8 45 3 2" xfId="27970"/>
    <cellStyle name="常规 8 50 3 2" xfId="27971"/>
    <cellStyle name="常规 8 45 4" xfId="27972"/>
    <cellStyle name="常规 8 50 4" xfId="27973"/>
    <cellStyle name="常规 8 45 4 2" xfId="27974"/>
    <cellStyle name="常规 8 50 4 2" xfId="27975"/>
    <cellStyle name="常规 8 45 4 3" xfId="27976"/>
    <cellStyle name="常规 8 50 4 3" xfId="27977"/>
    <cellStyle name="常规 8 45 5" xfId="27978"/>
    <cellStyle name="常规 8 50 5" xfId="27979"/>
    <cellStyle name="常规 8 46 2 3 2" xfId="27980"/>
    <cellStyle name="常规 8 51 2 3 2" xfId="27981"/>
    <cellStyle name="强调文字颜色 2 2 2 4 2 4" xfId="27982"/>
    <cellStyle name="常规 8 46 2 4" xfId="27983"/>
    <cellStyle name="常规 8 51 2 4" xfId="27984"/>
    <cellStyle name="常规 8 46 3 2" xfId="27985"/>
    <cellStyle name="常规 8 51 3 2" xfId="27986"/>
    <cellStyle name="常规 8 46 4" xfId="27987"/>
    <cellStyle name="常规 8 51 4" xfId="27988"/>
    <cellStyle name="常规 8 46 4 2" xfId="27989"/>
    <cellStyle name="常规 8 51 4 2" xfId="27990"/>
    <cellStyle name="常规 8 46 4 2 2" xfId="27991"/>
    <cellStyle name="常规 8 51 4 2 2" xfId="27992"/>
    <cellStyle name="常规 8 46 4 3" xfId="27993"/>
    <cellStyle name="常规 8 51 4 3" xfId="27994"/>
    <cellStyle name="检查单元格 3 3 2 2 2" xfId="27995"/>
    <cellStyle name="常规 8 46 5" xfId="27996"/>
    <cellStyle name="常规 8 51 5" xfId="27997"/>
    <cellStyle name="强调文字颜色 2 2 3 3 2 2" xfId="27998"/>
    <cellStyle name="常规 8 47 2 3 2" xfId="27999"/>
    <cellStyle name="常规 8 52 2 3 2" xfId="28000"/>
    <cellStyle name="强调文字颜色 2 2 3 4 2 4" xfId="28001"/>
    <cellStyle name="常规 8 47 2 4" xfId="28002"/>
    <cellStyle name="常规 8 52 2 4" xfId="28003"/>
    <cellStyle name="常规 8 47 3 2" xfId="28004"/>
    <cellStyle name="常规 8 52 3 2" xfId="28005"/>
    <cellStyle name="常规 8 47 4" xfId="28006"/>
    <cellStyle name="常规 8 52 4" xfId="28007"/>
    <cellStyle name="常规 8 47 4 2" xfId="28008"/>
    <cellStyle name="常规 8 52 4 2" xfId="28009"/>
    <cellStyle name="常规 8 47 4 2 2" xfId="28010"/>
    <cellStyle name="常规 8 52 4 2 2" xfId="28011"/>
    <cellStyle name="常规 8 47 4 3" xfId="28012"/>
    <cellStyle name="常规 8 52 4 3" xfId="28013"/>
    <cellStyle name="检查单元格 3 3 3 2 2" xfId="28014"/>
    <cellStyle name="常规 8 47 5" xfId="28015"/>
    <cellStyle name="常规 8 52 5" xfId="28016"/>
    <cellStyle name="强调文字颜色 2 2 3 3 3 2" xfId="28017"/>
    <cellStyle name="常规 8 48 2 3 2" xfId="28018"/>
    <cellStyle name="常规 8 53 2 3 2" xfId="28019"/>
    <cellStyle name="常规 8 48 2 4" xfId="28020"/>
    <cellStyle name="常规 8 53 2 4" xfId="28021"/>
    <cellStyle name="常规 8 48 3 2" xfId="28022"/>
    <cellStyle name="常规 8 53 3 2" xfId="28023"/>
    <cellStyle name="常规 8 48 4" xfId="28024"/>
    <cellStyle name="常规 8 53 4" xfId="28025"/>
    <cellStyle name="常规 8 48 4 2" xfId="28026"/>
    <cellStyle name="常规 8 53 4 2" xfId="28027"/>
    <cellStyle name="常规 8 48 4 2 2" xfId="28028"/>
    <cellStyle name="常规 8 53 4 2 2" xfId="28029"/>
    <cellStyle name="常规 8 48 4 3" xfId="28030"/>
    <cellStyle name="常规 8 53 4 3" xfId="28031"/>
    <cellStyle name="检查单元格 3 3 4 2 2" xfId="28032"/>
    <cellStyle name="常规 8 48 5" xfId="28033"/>
    <cellStyle name="常规 8 53 5" xfId="28034"/>
    <cellStyle name="强调文字颜色 2 2 3 3 4 2" xfId="28035"/>
    <cellStyle name="常规 8 49 2 3 2" xfId="28036"/>
    <cellStyle name="常规 8 54 2 3 2" xfId="28037"/>
    <cellStyle name="常规 8 49 2 4" xfId="28038"/>
    <cellStyle name="常规 8 54 2 4" xfId="28039"/>
    <cellStyle name="常规 8 49 3 2" xfId="28040"/>
    <cellStyle name="常规 8 54 3 2" xfId="28041"/>
    <cellStyle name="常规 8 49 4" xfId="28042"/>
    <cellStyle name="常规 8 54 4" xfId="28043"/>
    <cellStyle name="常规 8 49 4 2" xfId="28044"/>
    <cellStyle name="常规 8 54 4 2" xfId="28045"/>
    <cellStyle name="常规 8 49 4 2 2" xfId="28046"/>
    <cellStyle name="常规 8 54 4 2 2" xfId="28047"/>
    <cellStyle name="注释 2 3 6 4" xfId="28048"/>
    <cellStyle name="常规 8 49 4 3" xfId="28049"/>
    <cellStyle name="常规 8 54 4 3" xfId="28050"/>
    <cellStyle name="检查单元格 3 3 5 2 2" xfId="28051"/>
    <cellStyle name="常规 8 49 5" xfId="28052"/>
    <cellStyle name="常规 8 54 5" xfId="28053"/>
    <cellStyle name="常规 8 5 2" xfId="28054"/>
    <cellStyle name="常规 8 5 2 3 2" xfId="28055"/>
    <cellStyle name="常规 8 5 3" xfId="28056"/>
    <cellStyle name="常规 8 55 2 3 2" xfId="28057"/>
    <cellStyle name="常规 8 55 2 4" xfId="28058"/>
    <cellStyle name="常规 8 55 3 2" xfId="28059"/>
    <cellStyle name="常规 8 55 4" xfId="28060"/>
    <cellStyle name="常规 8 55 4 2" xfId="28061"/>
    <cellStyle name="常规 8 55 4 2 2" xfId="28062"/>
    <cellStyle name="常规 8 55 4 3" xfId="28063"/>
    <cellStyle name="常规 8 55 5" xfId="28064"/>
    <cellStyle name="常规 8 56 2 3 2" xfId="28065"/>
    <cellStyle name="常规 8 56 2 4" xfId="28066"/>
    <cellStyle name="常规 8 56 3 2" xfId="28067"/>
    <cellStyle name="常规 8 56 4" xfId="28068"/>
    <cellStyle name="千位分隔[0] 2 3 2 2" xfId="28069"/>
    <cellStyle name="常规 8 56 4 2" xfId="28070"/>
    <cellStyle name="千位分隔[0] 2 3 2 2 2" xfId="28071"/>
    <cellStyle name="常规 8 56 4 2 2" xfId="28072"/>
    <cellStyle name="常规 8 56 4 3" xfId="28073"/>
    <cellStyle name="常规 8 56 5" xfId="28074"/>
    <cellStyle name="千位分隔[0] 2 3 2 3" xfId="28075"/>
    <cellStyle name="常规 8 57" xfId="28076"/>
    <cellStyle name="常规 8 62" xfId="28077"/>
    <cellStyle name="常规 8 57 4" xfId="28078"/>
    <cellStyle name="千位分隔[0] 2 3 3 2" xfId="28079"/>
    <cellStyle name="常规 8 57 4 2 2" xfId="28080"/>
    <cellStyle name="强调文字颜色 1 3 2 4 3 2" xfId="28081"/>
    <cellStyle name="常规 8 57 4 3" xfId="28082"/>
    <cellStyle name="强调文字颜色 1 3 2 4 4" xfId="28083"/>
    <cellStyle name="常规 8 57 5" xfId="28084"/>
    <cellStyle name="常规 8 58" xfId="28085"/>
    <cellStyle name="常规 8 63" xfId="28086"/>
    <cellStyle name="常规 8 58 4" xfId="28087"/>
    <cellStyle name="常规 8 58 4 2 2" xfId="28088"/>
    <cellStyle name="强调文字颜色 1 3 3 4 3 2" xfId="28089"/>
    <cellStyle name="常规 8 58 4 3" xfId="28090"/>
    <cellStyle name="强调文字颜色 1 3 3 4 4" xfId="28091"/>
    <cellStyle name="常规 8 58 5" xfId="28092"/>
    <cellStyle name="常规 8 59" xfId="28093"/>
    <cellStyle name="常规 8 64" xfId="28094"/>
    <cellStyle name="常规 8 59 4" xfId="28095"/>
    <cellStyle name="常规 8 59 4 2 2" xfId="28096"/>
    <cellStyle name="常规 8 59 4 3" xfId="28097"/>
    <cellStyle name="常规 8 59 5" xfId="28098"/>
    <cellStyle name="常规 8 6 2 2" xfId="28099"/>
    <cellStyle name="强调文字颜色 1 2 6" xfId="28100"/>
    <cellStyle name="常规 8 6 2 2 2" xfId="28101"/>
    <cellStyle name="强调文字颜色 1 2 6 2" xfId="28102"/>
    <cellStyle name="常规 8 6 2 3" xfId="28103"/>
    <cellStyle name="强调文字颜色 1 2 7" xfId="28104"/>
    <cellStyle name="常规 8 6 2 3 2" xfId="28105"/>
    <cellStyle name="强调文字颜色 1 2 7 2" xfId="28106"/>
    <cellStyle name="常规 8 6 2 4" xfId="28107"/>
    <cellStyle name="强调文字颜色 1 2 8" xfId="28108"/>
    <cellStyle name="常规 8 6 3 2" xfId="28109"/>
    <cellStyle name="强调文字颜色 1 3 6" xfId="28110"/>
    <cellStyle name="常规 8 6 6 2" xfId="28111"/>
    <cellStyle name="常规 8 6 7" xfId="28112"/>
    <cellStyle name="常规 8 7 2" xfId="28113"/>
    <cellStyle name="常规 8 7 2 4" xfId="28114"/>
    <cellStyle name="强调文字颜色 2 2 8" xfId="28115"/>
    <cellStyle name="常规 8 7 3" xfId="28116"/>
    <cellStyle name="常规 8 7 3 2" xfId="28117"/>
    <cellStyle name="强调文字颜色 2 3 6" xfId="28118"/>
    <cellStyle name="常规 8 8 2" xfId="28119"/>
    <cellStyle name="常规 8 8 2 2" xfId="28120"/>
    <cellStyle name="解释性文本 3 2 3 5" xfId="28121"/>
    <cellStyle name="千位分隔 3 2 2 3" xfId="28122"/>
    <cellStyle name="强调文字颜色 3 2 6" xfId="28123"/>
    <cellStyle name="常规 8 8 2 2 2" xfId="28124"/>
    <cellStyle name="千位分隔 3 2 2 3 2" xfId="28125"/>
    <cellStyle name="强调文字颜色 3 2 6 2" xfId="28126"/>
    <cellStyle name="常规 8 8 2 3" xfId="28127"/>
    <cellStyle name="千位分隔 3 2 2 4" xfId="28128"/>
    <cellStyle name="强调文字颜色 3 2 7" xfId="28129"/>
    <cellStyle name="常规 8 8 2 3 2" xfId="28130"/>
    <cellStyle name="链接单元格 3 3 2 4" xfId="28131"/>
    <cellStyle name="强调文字颜色 3 2 7 2" xfId="28132"/>
    <cellStyle name="常规 8 8 2 4" xfId="28133"/>
    <cellStyle name="强调文字颜色 3 2 8" xfId="28134"/>
    <cellStyle name="常规 8 8 3" xfId="28135"/>
    <cellStyle name="常规 8 8 3 2" xfId="28136"/>
    <cellStyle name="解释性文本 3 2 4 5" xfId="28137"/>
    <cellStyle name="千位分隔 3 2 3 3" xfId="28138"/>
    <cellStyle name="强调文字颜色 3 3 6" xfId="28139"/>
    <cellStyle name="常规 8 9 2" xfId="28140"/>
    <cellStyle name="常规 8 9 2 2" xfId="28141"/>
    <cellStyle name="解释性文本 3 3 3 5" xfId="28142"/>
    <cellStyle name="千位分隔 3 3 2 3" xfId="28143"/>
    <cellStyle name="强调文字颜色 4 2 6" xfId="28144"/>
    <cellStyle name="常规 8 9 2 2 2" xfId="28145"/>
    <cellStyle name="千位分隔 10" xfId="28146"/>
    <cellStyle name="强调文字颜色 4 2 6 2" xfId="28147"/>
    <cellStyle name="常规 8 9 3" xfId="28148"/>
    <cellStyle name="常规 8 9 3 2" xfId="28149"/>
    <cellStyle name="解释性文本 3 3 4 5" xfId="28150"/>
    <cellStyle name="强调文字颜色 4 3 6" xfId="28151"/>
    <cellStyle name="常规 81 2 2" xfId="28152"/>
    <cellStyle name="常规 81 3" xfId="28153"/>
    <cellStyle name="常规 81 4" xfId="28154"/>
    <cellStyle name="输入 2 3 2 2 2 2" xfId="28155"/>
    <cellStyle name="常规 84 2" xfId="28156"/>
    <cellStyle name="常规 85" xfId="28157"/>
    <cellStyle name="常规 90" xfId="28158"/>
    <cellStyle name="常规 85 2" xfId="28159"/>
    <cellStyle name="常规 85 2 2" xfId="28160"/>
    <cellStyle name="强调文字颜色 4 3 2 2 5" xfId="28161"/>
    <cellStyle name="常规 86" xfId="28162"/>
    <cellStyle name="常规 91" xfId="28163"/>
    <cellStyle name="常规 87" xfId="28164"/>
    <cellStyle name="常规 92" xfId="28165"/>
    <cellStyle name="常规 87 2" xfId="28166"/>
    <cellStyle name="常规 87 3" xfId="28167"/>
    <cellStyle name="常规 88" xfId="28168"/>
    <cellStyle name="常规 93" xfId="28169"/>
    <cellStyle name="常规 89" xfId="28170"/>
    <cellStyle name="常规 94" xfId="28171"/>
    <cellStyle name="常规 9" xfId="28172"/>
    <cellStyle name="常规 9 10" xfId="28173"/>
    <cellStyle name="常规 9 10 2" xfId="28174"/>
    <cellStyle name="常规 9 10 2 2" xfId="28175"/>
    <cellStyle name="常规 9 10 3" xfId="28176"/>
    <cellStyle name="常规 9 11 2" xfId="28177"/>
    <cellStyle name="常规 9 11 2 2" xfId="28178"/>
    <cellStyle name="常规 9 11 3" xfId="28179"/>
    <cellStyle name="常规 9 12 2 2" xfId="28180"/>
    <cellStyle name="注释 3 2 3 2" xfId="28181"/>
    <cellStyle name="常规 9 12 3" xfId="28182"/>
    <cellStyle name="注释 3 2 4" xfId="28183"/>
    <cellStyle name="注释 3 3 3" xfId="28184"/>
    <cellStyle name="常规 9 13 2" xfId="28185"/>
    <cellStyle name="强调文字颜色 1 2 2 2 7" xfId="28186"/>
    <cellStyle name="注释 3 3 3 2" xfId="28187"/>
    <cellStyle name="常规 9 13 2 2" xfId="28188"/>
    <cellStyle name="强调文字颜色 1 2 2 2 7 2" xfId="28189"/>
    <cellStyle name="注释 3 3 4" xfId="28190"/>
    <cellStyle name="常规 9 13 3" xfId="28191"/>
    <cellStyle name="强调文字颜色 1 2 2 2 8" xfId="28192"/>
    <cellStyle name="常规 9 14" xfId="28193"/>
    <cellStyle name="注释 3 5 3" xfId="28194"/>
    <cellStyle name="常规 9 15 2" xfId="28195"/>
    <cellStyle name="常规 9 20 2" xfId="28196"/>
    <cellStyle name="注释 3 5 3 2" xfId="28197"/>
    <cellStyle name="常规 9 15 2 2" xfId="28198"/>
    <cellStyle name="常规 9 20 2 2" xfId="28199"/>
    <cellStyle name="常规 9 16" xfId="28200"/>
    <cellStyle name="常规 9 21" xfId="28201"/>
    <cellStyle name="强调文字颜色 1 2 3 3 2 2 2" xfId="28202"/>
    <cellStyle name="注释 3 6 3" xfId="28203"/>
    <cellStyle name="常规 9 16 2" xfId="28204"/>
    <cellStyle name="常规 9 21 2" xfId="28205"/>
    <cellStyle name="注释 3 6 3 2" xfId="28206"/>
    <cellStyle name="常规 9 16 2 2" xfId="28207"/>
    <cellStyle name="常规 9 21 2 2" xfId="28208"/>
    <cellStyle name="注释 3 6 4" xfId="28209"/>
    <cellStyle name="常规 9 16 3" xfId="28210"/>
    <cellStyle name="常规 9 21 3" xfId="28211"/>
    <cellStyle name="注释 3 7 3" xfId="28212"/>
    <cellStyle name="常规 9 17 2" xfId="28213"/>
    <cellStyle name="常规 9 22 2" xfId="28214"/>
    <cellStyle name="强调文字颜色 4 2 3 5 2 2" xfId="28215"/>
    <cellStyle name="注释 3 7 3 2" xfId="28216"/>
    <cellStyle name="常规 9 17 2 2" xfId="28217"/>
    <cellStyle name="常规 9 22 2 2" xfId="28218"/>
    <cellStyle name="注释 3 7 4" xfId="28219"/>
    <cellStyle name="常规 9 17 3" xfId="28220"/>
    <cellStyle name="常规 9 22 3" xfId="28221"/>
    <cellStyle name="常规 9 18" xfId="28222"/>
    <cellStyle name="常规 9 23" xfId="28223"/>
    <cellStyle name="强调文字颜色 4 2 3 5 3" xfId="28224"/>
    <cellStyle name="注释 3 8 3" xfId="28225"/>
    <cellStyle name="常规 9 18 2" xfId="28226"/>
    <cellStyle name="常规 9 23 2" xfId="28227"/>
    <cellStyle name="强调文字颜色 4 2 3 5 3 2" xfId="28228"/>
    <cellStyle name="注释 3 8 3 2" xfId="28229"/>
    <cellStyle name="常规 9 18 2 2" xfId="28230"/>
    <cellStyle name="常规 9 23 2 2" xfId="28231"/>
    <cellStyle name="注释 3 8 4" xfId="28232"/>
    <cellStyle name="常规 9 18 3" xfId="28233"/>
    <cellStyle name="常规 9 23 3" xfId="28234"/>
    <cellStyle name="常规 9 2" xfId="28235"/>
    <cellStyle name="常规 9 2 2" xfId="28236"/>
    <cellStyle name="常规 9 2 2 2" xfId="28237"/>
    <cellStyle name="检查单元格 2 5 3" xfId="28238"/>
    <cellStyle name="常规 9 2 2 2 2" xfId="28239"/>
    <cellStyle name="检查单元格 2 5 3 2" xfId="28240"/>
    <cellStyle name="常规 9 2 2 2 2 2" xfId="28241"/>
    <cellStyle name="常规 9 2 2 2 2 2 2" xfId="28242"/>
    <cellStyle name="常规 9 2 2 2 2 3" xfId="28243"/>
    <cellStyle name="常规 9 2 2 2 3 2" xfId="28244"/>
    <cellStyle name="常规 9 2 2 2 4" xfId="28245"/>
    <cellStyle name="常规 9 2 2 3" xfId="28246"/>
    <cellStyle name="检查单元格 2 5 4" xfId="28247"/>
    <cellStyle name="常规 9 2 2 3 2" xfId="28248"/>
    <cellStyle name="检查单元格 2 5 4 2" xfId="28249"/>
    <cellStyle name="常规 9 2 2 3 3" xfId="28250"/>
    <cellStyle name="警告文本 3 6 2 3 2" xfId="28251"/>
    <cellStyle name="常规 9 2 2 4" xfId="28252"/>
    <cellStyle name="检查单元格 2 5 5" xfId="28253"/>
    <cellStyle name="常规 9 2 2 4 2" xfId="28254"/>
    <cellStyle name="常规 9 2 2 4 3" xfId="28255"/>
    <cellStyle name="常规 9 2 2 5" xfId="28256"/>
    <cellStyle name="常规 9 2 2 5 2" xfId="28257"/>
    <cellStyle name="常规 9 2 2 6" xfId="28258"/>
    <cellStyle name="常规 9 2 2 6 2" xfId="28259"/>
    <cellStyle name="常规 9 2 3" xfId="28260"/>
    <cellStyle name="常规 9 2 3 2" xfId="28261"/>
    <cellStyle name="检查单元格 2 6 3" xfId="28262"/>
    <cellStyle name="常规 9 2 3 2 2" xfId="28263"/>
    <cellStyle name="检查单元格 2 6 3 2" xfId="28264"/>
    <cellStyle name="常规 9 2 3 2 2 2" xfId="28265"/>
    <cellStyle name="常规 9 2 3 2 3" xfId="28266"/>
    <cellStyle name="常规 9 2 3 3" xfId="28267"/>
    <cellStyle name="检查单元格 2 6 4" xfId="28268"/>
    <cellStyle name="输出 2 4 2 2 2" xfId="28269"/>
    <cellStyle name="常规 9 2 3 3 2" xfId="28270"/>
    <cellStyle name="检查单元格 2 6 4 2" xfId="28271"/>
    <cellStyle name="常规 9 2 3 4" xfId="28272"/>
    <cellStyle name="检查单元格 2 6 5" xfId="28273"/>
    <cellStyle name="常规 9 2 4" xfId="28274"/>
    <cellStyle name="常规 9 2 5" xfId="28275"/>
    <cellStyle name="常规 9 2 5 2" xfId="28276"/>
    <cellStyle name="常规 9 2 5 2 2" xfId="28277"/>
    <cellStyle name="常规 9 2 6 2" xfId="28278"/>
    <cellStyle name="常规 9 29" xfId="28279"/>
    <cellStyle name="常规 9 34" xfId="28280"/>
    <cellStyle name="常规 9 3 2 2" xfId="28281"/>
    <cellStyle name="检查单元格 3 5 3" xfId="28282"/>
    <cellStyle name="常规 9 3 2 2 2" xfId="28283"/>
    <cellStyle name="检查单元格 3 5 3 2" xfId="28284"/>
    <cellStyle name="常规 9 3 2 2 2 2" xfId="28285"/>
    <cellStyle name="常规 9 3 2 2 3" xfId="28286"/>
    <cellStyle name="常规 9 3 2 3" xfId="28287"/>
    <cellStyle name="检查单元格 3 5 4" xfId="28288"/>
    <cellStyle name="常规 9 3 2 3 2" xfId="28289"/>
    <cellStyle name="检查单元格 3 5 4 2" xfId="28290"/>
    <cellStyle name="常规 9 3 2 4" xfId="28291"/>
    <cellStyle name="检查单元格 3 5 5" xfId="28292"/>
    <cellStyle name="常规 9 3 2 4 2" xfId="28293"/>
    <cellStyle name="常规 9 3 2 5" xfId="28294"/>
    <cellStyle name="常规 9 3 3" xfId="28295"/>
    <cellStyle name="常规 9 3 3 2" xfId="28296"/>
    <cellStyle name="检查单元格 3 6 3" xfId="28297"/>
    <cellStyle name="常规 9 3 3 2 2" xfId="28298"/>
    <cellStyle name="检查单元格 3 6 3 2" xfId="28299"/>
    <cellStyle name="常规 9 3 3 3" xfId="28300"/>
    <cellStyle name="检查单元格 3 6 4" xfId="28301"/>
    <cellStyle name="常规 9 3 4 2 2" xfId="28302"/>
    <cellStyle name="检查单元格 3 7 3 2" xfId="28303"/>
    <cellStyle name="常规 9 3 4 3" xfId="28304"/>
    <cellStyle name="检查单元格 3 7 4" xfId="28305"/>
    <cellStyle name="常规 9 3 6 2" xfId="28306"/>
    <cellStyle name="常规 9 35" xfId="28307"/>
    <cellStyle name="常规 9 40" xfId="28308"/>
    <cellStyle name="常规 9 4" xfId="28309"/>
    <cellStyle name="常规 9 4 2" xfId="28310"/>
    <cellStyle name="常规 9 4 3" xfId="28311"/>
    <cellStyle name="常规 9 45" xfId="28312"/>
    <cellStyle name="常规 9 50" xfId="28313"/>
    <cellStyle name="常规 9 46" xfId="28314"/>
    <cellStyle name="常规 9 51" xfId="28315"/>
    <cellStyle name="常规 9 48" xfId="28316"/>
    <cellStyle name="常规 9 53" xfId="28317"/>
    <cellStyle name="常规 9 49" xfId="28318"/>
    <cellStyle name="常规 9 54" xfId="28319"/>
    <cellStyle name="常规 9 5" xfId="28320"/>
    <cellStyle name="常规 9 5 2" xfId="28321"/>
    <cellStyle name="常规 9 5 2 2" xfId="28322"/>
    <cellStyle name="常规 9 5 3" xfId="28323"/>
    <cellStyle name="常规 9 5 3 2" xfId="28324"/>
    <cellStyle name="常规 9 55" xfId="28325"/>
    <cellStyle name="常规 9 60" xfId="28326"/>
    <cellStyle name="常规 9 56" xfId="28327"/>
    <cellStyle name="常规 9 61" xfId="28328"/>
    <cellStyle name="常规 9 59" xfId="28329"/>
    <cellStyle name="常规 9 59 2" xfId="28330"/>
    <cellStyle name="常规 9 6 2" xfId="28331"/>
    <cellStyle name="常规 9 6 2 2" xfId="28332"/>
    <cellStyle name="常规 9 6 3" xfId="28333"/>
    <cellStyle name="常规 9 6 3 2" xfId="28334"/>
    <cellStyle name="常规 9 6 5" xfId="28335"/>
    <cellStyle name="常规 9 7" xfId="28336"/>
    <cellStyle name="常规 9 7 2" xfId="28337"/>
    <cellStyle name="常规 9 7 2 2" xfId="28338"/>
    <cellStyle name="常规 9 7 3" xfId="28339"/>
    <cellStyle name="常规 9 8 2" xfId="28340"/>
    <cellStyle name="常规 9 8 3" xfId="28341"/>
    <cellStyle name="常规 9 9" xfId="28342"/>
    <cellStyle name="常规 9 9 2" xfId="28343"/>
    <cellStyle name="常规 9 9 2 2" xfId="28344"/>
    <cellStyle name="常规 9 9 3" xfId="28345"/>
    <cellStyle name="常规 95" xfId="28346"/>
    <cellStyle name="常规 96" xfId="28347"/>
    <cellStyle name="常规 97" xfId="28348"/>
    <cellStyle name="常规 98" xfId="28349"/>
    <cellStyle name="常规 99" xfId="28350"/>
    <cellStyle name="常规_2007.12（送人大）" xfId="28351"/>
    <cellStyle name="强调文字颜色 4 3 3 4 3 2" xfId="28352"/>
    <cellStyle name="常规_2007.12（送人大） 2 3" xfId="28353"/>
    <cellStyle name="常规_表格(附件一)修改（正式）元月13日s" xfId="28354"/>
    <cellStyle name="超链接 2" xfId="28355"/>
    <cellStyle name="好 2" xfId="28356"/>
    <cellStyle name="好 2 2" xfId="28357"/>
    <cellStyle name="好 2 2 2" xfId="28358"/>
    <cellStyle name="好 2 2 2 2 5" xfId="28359"/>
    <cellStyle name="好 2 2 2 3 2 2 2" xfId="28360"/>
    <cellStyle name="好 2 2 2 3 2 3 2" xfId="28361"/>
    <cellStyle name="好 2 2 2 3 4" xfId="28362"/>
    <cellStyle name="好 2 2 2 3 5" xfId="28363"/>
    <cellStyle name="好 2 2 2 4 2" xfId="28364"/>
    <cellStyle name="好 2 2 2 4 2 2" xfId="28365"/>
    <cellStyle name="好 2 2 2 4 2 2 2" xfId="28366"/>
    <cellStyle name="好 2 2 2 4 2 3 2" xfId="28367"/>
    <cellStyle name="好 2 2 2 4 3" xfId="28368"/>
    <cellStyle name="好 2 2 2 4 5" xfId="28369"/>
    <cellStyle name="好 2 2 2 5" xfId="28370"/>
    <cellStyle name="好 2 2 2 5 2" xfId="28371"/>
    <cellStyle name="好 2 2 2 5 2 2" xfId="28372"/>
    <cellStyle name="好 2 2 2 5 3" xfId="28373"/>
    <cellStyle name="好 2 2 2 7 2" xfId="28374"/>
    <cellStyle name="好 2 2 2 8" xfId="28375"/>
    <cellStyle name="好 2 2 3" xfId="28376"/>
    <cellStyle name="好 2 2 3 2" xfId="28377"/>
    <cellStyle name="好 2 2 3 2 2" xfId="28378"/>
    <cellStyle name="好 2 2 3 2 2 2" xfId="28379"/>
    <cellStyle name="好 2 2 3 3" xfId="28380"/>
    <cellStyle name="好 2 2 3 3 2" xfId="28381"/>
    <cellStyle name="好 2 2 3 4" xfId="28382"/>
    <cellStyle name="好 2 2 3 4 2" xfId="28383"/>
    <cellStyle name="好 2 2 3 5" xfId="28384"/>
    <cellStyle name="好 2 2 4 2 2 2" xfId="28385"/>
    <cellStyle name="好 2 2 4 3" xfId="28386"/>
    <cellStyle name="好 2 2 4 3 2" xfId="28387"/>
    <cellStyle name="好 2 2 4 4" xfId="28388"/>
    <cellStyle name="好 2 2 4 4 2" xfId="28389"/>
    <cellStyle name="好 2 2 4 5" xfId="28390"/>
    <cellStyle name="好 2 2 5" xfId="28391"/>
    <cellStyle name="好 2 2 5 2 2 2" xfId="28392"/>
    <cellStyle name="好 2 2 5 2 3 2" xfId="28393"/>
    <cellStyle name="好 2 2 5 2 4" xfId="28394"/>
    <cellStyle name="好 2 2 5 3" xfId="28395"/>
    <cellStyle name="好 2 2 5 3 2" xfId="28396"/>
    <cellStyle name="好 2 2 5 4" xfId="28397"/>
    <cellStyle name="好 2 2 5 4 2" xfId="28398"/>
    <cellStyle name="好 2 2 5 5" xfId="28399"/>
    <cellStyle name="好 2 2 6" xfId="28400"/>
    <cellStyle name="好 2 2 7" xfId="28401"/>
    <cellStyle name="好 2 2 7 2" xfId="28402"/>
    <cellStyle name="好 2 2 8" xfId="28403"/>
    <cellStyle name="好 2 2 8 2" xfId="28404"/>
    <cellStyle name="好 2 2 9" xfId="28405"/>
    <cellStyle name="好 2 3" xfId="28406"/>
    <cellStyle name="好 2 3 2" xfId="28407"/>
    <cellStyle name="好 2 3 3" xfId="28408"/>
    <cellStyle name="好 2 3 3 2" xfId="28409"/>
    <cellStyle name="好 2 3 3 3" xfId="28410"/>
    <cellStyle name="好 2 3 3 3 2" xfId="28411"/>
    <cellStyle name="好 2 3 3 4" xfId="28412"/>
    <cellStyle name="好 2 3 3 4 2" xfId="28413"/>
    <cellStyle name="好 2 3 3 5" xfId="28414"/>
    <cellStyle name="好 2 3 4" xfId="28415"/>
    <cellStyle name="好 2 3 4 2" xfId="28416"/>
    <cellStyle name="好 2 3 4 3" xfId="28417"/>
    <cellStyle name="好 2 3 4 3 2" xfId="28418"/>
    <cellStyle name="好 2 3 4 4" xfId="28419"/>
    <cellStyle name="好 2 3 4 4 2" xfId="28420"/>
    <cellStyle name="好 2 3 4 5" xfId="28421"/>
    <cellStyle name="好 2 3 5" xfId="28422"/>
    <cellStyle name="好 2 3 5 2" xfId="28423"/>
    <cellStyle name="好 2 3 5 3" xfId="28424"/>
    <cellStyle name="好 2 3 5 3 2" xfId="28425"/>
    <cellStyle name="好 2 3 5 4" xfId="28426"/>
    <cellStyle name="好 2 3 6" xfId="28427"/>
    <cellStyle name="好 2 3 7" xfId="28428"/>
    <cellStyle name="好 2 3 7 2" xfId="28429"/>
    <cellStyle name="好 2 3 8" xfId="28430"/>
    <cellStyle name="好 2 4" xfId="28431"/>
    <cellStyle name="好 2 4 2" xfId="28432"/>
    <cellStyle name="好 2 4 2 2" xfId="28433"/>
    <cellStyle name="好 2 4 2 2 2" xfId="28434"/>
    <cellStyle name="好 2 4 2 3" xfId="28435"/>
    <cellStyle name="好 2 4 2 3 2" xfId="28436"/>
    <cellStyle name="好 2 4 2 4" xfId="28437"/>
    <cellStyle name="好 2 4 3" xfId="28438"/>
    <cellStyle name="好 2 4 3 2" xfId="28439"/>
    <cellStyle name="好 2 4 4" xfId="28440"/>
    <cellStyle name="好 2 4 4 2" xfId="28441"/>
    <cellStyle name="好 2 4 5" xfId="28442"/>
    <cellStyle name="好 2 5" xfId="28443"/>
    <cellStyle name="警告文本 3 2 3 3 2" xfId="28444"/>
    <cellStyle name="好 2 5 2" xfId="28445"/>
    <cellStyle name="好 2 5 2 2" xfId="28446"/>
    <cellStyle name="警告文本 2 2 5" xfId="28447"/>
    <cellStyle name="好 2 5 2 3" xfId="28448"/>
    <cellStyle name="警告文本 2 2 6" xfId="28449"/>
    <cellStyle name="好 2 5 2 3 2" xfId="28450"/>
    <cellStyle name="警告文本 2 2 6 2" xfId="28451"/>
    <cellStyle name="好 2 5 2 4" xfId="28452"/>
    <cellStyle name="警告文本 2 2 7" xfId="28453"/>
    <cellStyle name="好 2 5 3" xfId="28454"/>
    <cellStyle name="好 2 5 3 2" xfId="28455"/>
    <cellStyle name="警告文本 2 3 5" xfId="28456"/>
    <cellStyle name="好 2 6" xfId="28457"/>
    <cellStyle name="好 2 6 2" xfId="28458"/>
    <cellStyle name="好 2 6 2 2" xfId="28459"/>
    <cellStyle name="警告文本 3 2 5" xfId="28460"/>
    <cellStyle name="好 2 6 2 2 2" xfId="28461"/>
    <cellStyle name="警告文本 3 2 5 2" xfId="28462"/>
    <cellStyle name="好 2 6 2 3" xfId="28463"/>
    <cellStyle name="警告文本 3 2 6" xfId="28464"/>
    <cellStyle name="好 2 6 2 3 2" xfId="28465"/>
    <cellStyle name="警告文本 3 2 6 2" xfId="28466"/>
    <cellStyle name="好 2 6 2 4" xfId="28467"/>
    <cellStyle name="警告文本 3 2 7" xfId="28468"/>
    <cellStyle name="好 2 6 3" xfId="28469"/>
    <cellStyle name="好 2 6 3 2" xfId="28470"/>
    <cellStyle name="警告文本 3 3 5" xfId="28471"/>
    <cellStyle name="好 2 6 4 2" xfId="28472"/>
    <cellStyle name="警告文本 3 4 5" xfId="28473"/>
    <cellStyle name="好 2 6 5" xfId="28474"/>
    <cellStyle name="好 2 7 2" xfId="28475"/>
    <cellStyle name="好 2 7 2 2" xfId="28476"/>
    <cellStyle name="好 2 7 3" xfId="28477"/>
    <cellStyle name="好 2 7 3 2" xfId="28478"/>
    <cellStyle name="好 3 10" xfId="28479"/>
    <cellStyle name="好 3 11" xfId="28480"/>
    <cellStyle name="好 3 2 2" xfId="28481"/>
    <cellStyle name="好 3 2 2 2" xfId="28482"/>
    <cellStyle name="好 3 2 2 2 2" xfId="28483"/>
    <cellStyle name="好 3 2 2 2 2 2" xfId="28484"/>
    <cellStyle name="好 3 2 2 2 3" xfId="28485"/>
    <cellStyle name="好 3 2 2 2 3 2" xfId="28486"/>
    <cellStyle name="好 3 2 2 2 4" xfId="28487"/>
    <cellStyle name="解释性文本 3 3 7 2" xfId="28488"/>
    <cellStyle name="好 3 2 2 2 5" xfId="28489"/>
    <cellStyle name="好 3 2 2 3" xfId="28490"/>
    <cellStyle name="好 3 2 2 3 2" xfId="28491"/>
    <cellStyle name="好 3 2 2 3 2 2" xfId="28492"/>
    <cellStyle name="好 3 2 2 3 2 2 2" xfId="28493"/>
    <cellStyle name="好 3 2 2 3 2 3 2" xfId="28494"/>
    <cellStyle name="好 3 2 2 3 3" xfId="28495"/>
    <cellStyle name="好 3 2 2 3 3 2" xfId="28496"/>
    <cellStyle name="好 3 2 2 3 5" xfId="28497"/>
    <cellStyle name="好 3 2 2 4" xfId="28498"/>
    <cellStyle name="好 3 2 2 4 2" xfId="28499"/>
    <cellStyle name="好 3 2 2 4 2 2" xfId="28500"/>
    <cellStyle name="好 3 2 2 4 3" xfId="28501"/>
    <cellStyle name="好 3 2 2 4 3 2" xfId="28502"/>
    <cellStyle name="好 3 2 2 5" xfId="28503"/>
    <cellStyle name="好 3 2 2 5 2" xfId="28504"/>
    <cellStyle name="好 3 2 2 5 2 2" xfId="28505"/>
    <cellStyle name="好 3 2 2 5 3" xfId="28506"/>
    <cellStyle name="好 3 2 2 5 3 2" xfId="28507"/>
    <cellStyle name="好 3 2 2 6" xfId="28508"/>
    <cellStyle name="好 3 2 2 6 2" xfId="28509"/>
    <cellStyle name="好 3 2 2 7" xfId="28510"/>
    <cellStyle name="好 3 2 2 7 2" xfId="28511"/>
    <cellStyle name="好 3 2 2 8" xfId="28512"/>
    <cellStyle name="好 3 2 3" xfId="28513"/>
    <cellStyle name="链接单元格 2 3 3 2 2 2" xfId="28514"/>
    <cellStyle name="好 3 2 3 2" xfId="28515"/>
    <cellStyle name="好 3 2 3 2 2" xfId="28516"/>
    <cellStyle name="好 3 2 3 2 2 2" xfId="28517"/>
    <cellStyle name="注释 2 28 2 3" xfId="28518"/>
    <cellStyle name="注释 2 33 2 3" xfId="28519"/>
    <cellStyle name="好 3 2 3 2 3" xfId="28520"/>
    <cellStyle name="好 3 2 3 2 3 2" xfId="28521"/>
    <cellStyle name="好 3 2 3 2 4" xfId="28522"/>
    <cellStyle name="好 3 2 3 3" xfId="28523"/>
    <cellStyle name="好 3 2 3 3 2" xfId="28524"/>
    <cellStyle name="好 3 2 3 4" xfId="28525"/>
    <cellStyle name="好 3 2 3 4 2" xfId="28526"/>
    <cellStyle name="好 3 2 3 5" xfId="28527"/>
    <cellStyle name="好 3 2 4" xfId="28528"/>
    <cellStyle name="好 3 2 4 2" xfId="28529"/>
    <cellStyle name="好 3 2 4 2 2" xfId="28530"/>
    <cellStyle name="好 3 2 4 2 2 2" xfId="28531"/>
    <cellStyle name="好 3 2 4 2 3" xfId="28532"/>
    <cellStyle name="好 3 2 4 2 3 2" xfId="28533"/>
    <cellStyle name="好 3 2 4 2 4" xfId="28534"/>
    <cellStyle name="好 3 2 4 3" xfId="28535"/>
    <cellStyle name="好 3 2 4 3 2" xfId="28536"/>
    <cellStyle name="好 3 2 4 4" xfId="28537"/>
    <cellStyle name="好 3 2 4 4 2" xfId="28538"/>
    <cellStyle name="好 3 2 4 5" xfId="28539"/>
    <cellStyle name="好 3 2 5" xfId="28540"/>
    <cellStyle name="好 3 2 5 2" xfId="28541"/>
    <cellStyle name="好 3 2 5 2 2" xfId="28542"/>
    <cellStyle name="好 3 2 5 2 2 2" xfId="28543"/>
    <cellStyle name="好 3 2 5 2 3" xfId="28544"/>
    <cellStyle name="好 3 2 5 2 3 2" xfId="28545"/>
    <cellStyle name="好 3 2 5 3" xfId="28546"/>
    <cellStyle name="好 3 2 5 3 2" xfId="28547"/>
    <cellStyle name="好 3 2 5 4" xfId="28548"/>
    <cellStyle name="好 3 2 5 4 2" xfId="28549"/>
    <cellStyle name="好 3 2 5 5" xfId="28550"/>
    <cellStyle name="好 3 2 6" xfId="28551"/>
    <cellStyle name="好 3 2 6 2" xfId="28552"/>
    <cellStyle name="好 3 2 6 2 2" xfId="28553"/>
    <cellStyle name="好 3 2 6 3" xfId="28554"/>
    <cellStyle name="好 3 2 6 3 2" xfId="28555"/>
    <cellStyle name="好 3 2 6 4" xfId="28556"/>
    <cellStyle name="好 3 2 7" xfId="28557"/>
    <cellStyle name="好 3 2 7 2" xfId="28558"/>
    <cellStyle name="好 3 2 8" xfId="28559"/>
    <cellStyle name="好 3 2 8 2" xfId="28560"/>
    <cellStyle name="好 3 2 9" xfId="28561"/>
    <cellStyle name="好 3 3" xfId="28562"/>
    <cellStyle name="好 3 3 2" xfId="28563"/>
    <cellStyle name="好 3 3 2 2" xfId="28564"/>
    <cellStyle name="好 3 3 2 2 2 2" xfId="28565"/>
    <cellStyle name="好 3 3 2 2 3" xfId="28566"/>
    <cellStyle name="好 3 3 2 3" xfId="28567"/>
    <cellStyle name="好 3 3 2 3 2" xfId="28568"/>
    <cellStyle name="好 3 3 2 4" xfId="28569"/>
    <cellStyle name="好 3 3 2 4 2" xfId="28570"/>
    <cellStyle name="好 3 3 2 5" xfId="28571"/>
    <cellStyle name="好 3 3 3" xfId="28572"/>
    <cellStyle name="链接单元格 2 3 3 2 3 2" xfId="28573"/>
    <cellStyle name="好 3 3 3 2" xfId="28574"/>
    <cellStyle name="好 3 3 3 2 2" xfId="28575"/>
    <cellStyle name="好 3 3 3 2 3" xfId="28576"/>
    <cellStyle name="好 3 3 3 2 3 2" xfId="28577"/>
    <cellStyle name="好 3 3 3 2 4" xfId="28578"/>
    <cellStyle name="好 3 3 3 3" xfId="28579"/>
    <cellStyle name="好 3 3 3 3 2" xfId="28580"/>
    <cellStyle name="好 3 3 3 4" xfId="28581"/>
    <cellStyle name="好 3 3 3 4 2" xfId="28582"/>
    <cellStyle name="好 3 3 4" xfId="28583"/>
    <cellStyle name="好 3 3 4 2" xfId="28584"/>
    <cellStyle name="好 3 3 4 2 2" xfId="28585"/>
    <cellStyle name="好 3 3 4 2 2 2" xfId="28586"/>
    <cellStyle name="好 3 3 4 2 3" xfId="28587"/>
    <cellStyle name="好 3 3 4 2 3 2" xfId="28588"/>
    <cellStyle name="好 3 3 4 2 4" xfId="28589"/>
    <cellStyle name="好 3 3 4 3" xfId="28590"/>
    <cellStyle name="好 3 3 4 3 2" xfId="28591"/>
    <cellStyle name="好 3 3 4 4" xfId="28592"/>
    <cellStyle name="好 3 3 4 4 2" xfId="28593"/>
    <cellStyle name="好 3 3 5" xfId="28594"/>
    <cellStyle name="好 3 3 5 2" xfId="28595"/>
    <cellStyle name="好 3 3 5 2 2" xfId="28596"/>
    <cellStyle name="好 3 3 5 3" xfId="28597"/>
    <cellStyle name="好 3 3 5 3 2" xfId="28598"/>
    <cellStyle name="好 3 3 5 4" xfId="28599"/>
    <cellStyle name="好 3 3 6" xfId="28600"/>
    <cellStyle name="好 3 3 6 2" xfId="28601"/>
    <cellStyle name="好 3 3 7" xfId="28602"/>
    <cellStyle name="好 3 3 7 2" xfId="28603"/>
    <cellStyle name="好 3 3 8" xfId="28604"/>
    <cellStyle name="好 3 4" xfId="28605"/>
    <cellStyle name="好 3 4 2" xfId="28606"/>
    <cellStyle name="好 3 4 2 2" xfId="28607"/>
    <cellStyle name="好 3 4 2 2 2" xfId="28608"/>
    <cellStyle name="好 3 4 2 3 2" xfId="28609"/>
    <cellStyle name="好 3 4 2 4" xfId="28610"/>
    <cellStyle name="好 3 4 3" xfId="28611"/>
    <cellStyle name="好 3 4 3 2" xfId="28612"/>
    <cellStyle name="好 3 4 4" xfId="28613"/>
    <cellStyle name="好 3 4 4 2" xfId="28614"/>
    <cellStyle name="好 3 4 5" xfId="28615"/>
    <cellStyle name="好 3 5" xfId="28616"/>
    <cellStyle name="警告文本 3 2 3 4 2" xfId="28617"/>
    <cellStyle name="好 3 5 2" xfId="28618"/>
    <cellStyle name="好 3 5 2 2" xfId="28619"/>
    <cellStyle name="好 3 5 2 2 2" xfId="28620"/>
    <cellStyle name="好 3 5 2 3" xfId="28621"/>
    <cellStyle name="好 3 5 2 3 2" xfId="28622"/>
    <cellStyle name="好 3 5 2 4" xfId="28623"/>
    <cellStyle name="好 3 5 3" xfId="28624"/>
    <cellStyle name="好 3 6" xfId="28625"/>
    <cellStyle name="好 3 6 2" xfId="28626"/>
    <cellStyle name="好 3 6 2 2" xfId="28627"/>
    <cellStyle name="好 3 6 2 2 2" xfId="28628"/>
    <cellStyle name="好 3 6 2 3" xfId="28629"/>
    <cellStyle name="好 3 6 2 3 2" xfId="28630"/>
    <cellStyle name="好 3 6 2 4" xfId="28631"/>
    <cellStyle name="好 3 6 3" xfId="28632"/>
    <cellStyle name="好 3 6 5" xfId="28633"/>
    <cellStyle name="好 3 7 2" xfId="28634"/>
    <cellStyle name="好 3 7 2 2" xfId="28635"/>
    <cellStyle name="好 3 7 3" xfId="28636"/>
    <cellStyle name="好 4 3 2 2 2" xfId="28637"/>
    <cellStyle name="好 4 2 2 2" xfId="28638"/>
    <cellStyle name="好 4 2 2 2 2" xfId="28639"/>
    <cellStyle name="好 4 2 2 2 2 2 2" xfId="28640"/>
    <cellStyle name="好 4 2 2 2 2 3" xfId="28641"/>
    <cellStyle name="好 4 2 2 2 2 3 2" xfId="28642"/>
    <cellStyle name="好 4 2 2 2 2 4" xfId="28643"/>
    <cellStyle name="好 4 2 2 2 3" xfId="28644"/>
    <cellStyle name="好 4 2 2 2 3 2" xfId="28645"/>
    <cellStyle name="好 4 2 2 2 4" xfId="28646"/>
    <cellStyle name="好 4 2 2 2 4 2" xfId="28647"/>
    <cellStyle name="好 4 2 2 2 5" xfId="28648"/>
    <cellStyle name="好 4 2 2 3" xfId="28649"/>
    <cellStyle name="好 4 2 2 3 2" xfId="28650"/>
    <cellStyle name="好 4 2 2 3 2 3 2" xfId="28651"/>
    <cellStyle name="好 4 2 2 3 3" xfId="28652"/>
    <cellStyle name="好 4 2 2 3 5" xfId="28653"/>
    <cellStyle name="好 4 2 2 4" xfId="28654"/>
    <cellStyle name="好 4 2 2 4 2" xfId="28655"/>
    <cellStyle name="好 4 2 2 4 2 2" xfId="28656"/>
    <cellStyle name="好 4 2 2 4 2 2 2" xfId="28657"/>
    <cellStyle name="好 4 2 2 4 2 3" xfId="28658"/>
    <cellStyle name="好 4 2 2 4 2 3 2" xfId="28659"/>
    <cellStyle name="好 4 2 2 4 2 4" xfId="28660"/>
    <cellStyle name="好 4 2 2 4 3" xfId="28661"/>
    <cellStyle name="好 4 2 2 4 3 2" xfId="28662"/>
    <cellStyle name="好 4 2 2 4 4" xfId="28663"/>
    <cellStyle name="强调文字颜色 2 3 5 2 2 2" xfId="28664"/>
    <cellStyle name="好 4 2 2 4 4 2" xfId="28665"/>
    <cellStyle name="好 4 2 2 4 5" xfId="28666"/>
    <cellStyle name="好 4 2 2 5" xfId="28667"/>
    <cellStyle name="好 4 2 2 5 2" xfId="28668"/>
    <cellStyle name="好 4 2 2 5 2 2" xfId="28669"/>
    <cellStyle name="好 4 2 2 5 3" xfId="28670"/>
    <cellStyle name="好 4 2 2 5 3 2" xfId="28671"/>
    <cellStyle name="好 4 2 2 5 4" xfId="28672"/>
    <cellStyle name="强调文字颜色 2 3 5 2 3 2" xfId="28673"/>
    <cellStyle name="好 4 2 2 6" xfId="28674"/>
    <cellStyle name="注释 2 15 3 2" xfId="28675"/>
    <cellStyle name="注释 2 20 3 2" xfId="28676"/>
    <cellStyle name="好 4 2 2 6 2" xfId="28677"/>
    <cellStyle name="好 4 2 2 7" xfId="28678"/>
    <cellStyle name="好 4 2 2 8" xfId="28679"/>
    <cellStyle name="好 4 2 3" xfId="28680"/>
    <cellStyle name="好 4 2 3 2 3" xfId="28681"/>
    <cellStyle name="好 4 2 3 2 3 2" xfId="28682"/>
    <cellStyle name="好 4 2 3 4 2" xfId="28683"/>
    <cellStyle name="好 4 2 3 5" xfId="28684"/>
    <cellStyle name="好 4 2 4" xfId="28685"/>
    <cellStyle name="好 4 2 4 2 3" xfId="28686"/>
    <cellStyle name="好 4 2 4 2 3 2" xfId="28687"/>
    <cellStyle name="好 4 2 4 2 4" xfId="28688"/>
    <cellStyle name="好 4 2 4 4" xfId="28689"/>
    <cellStyle name="好 4 2 4 4 2" xfId="28690"/>
    <cellStyle name="好 4 2 4 5" xfId="28691"/>
    <cellStyle name="好 4 2 5" xfId="28692"/>
    <cellStyle name="好 4 2 5 2" xfId="28693"/>
    <cellStyle name="好 4 2 5 2 2" xfId="28694"/>
    <cellStyle name="好 4 2 5 2 2 2" xfId="28695"/>
    <cellStyle name="链接单元格 3 3 5 4" xfId="28696"/>
    <cellStyle name="好 4 2 5 2 3" xfId="28697"/>
    <cellStyle name="好 4 2 5 2 3 2" xfId="28698"/>
    <cellStyle name="好 4 2 5 2 4" xfId="28699"/>
    <cellStyle name="好 4 2 5 3" xfId="28700"/>
    <cellStyle name="好 4 2 5 3 2" xfId="28701"/>
    <cellStyle name="好 4 2 5 4" xfId="28702"/>
    <cellStyle name="好 4 2 5 4 2" xfId="28703"/>
    <cellStyle name="好 4 2 5 5" xfId="28704"/>
    <cellStyle name="好 4 2 6" xfId="28705"/>
    <cellStyle name="好 4 2 6 2" xfId="28706"/>
    <cellStyle name="好 4 2 6 2 2" xfId="28707"/>
    <cellStyle name="好 4 2 6 3" xfId="28708"/>
    <cellStyle name="好 4 2 6 3 2" xfId="28709"/>
    <cellStyle name="好 4 2 6 4" xfId="28710"/>
    <cellStyle name="好 4 2 7" xfId="28711"/>
    <cellStyle name="好 4 2 7 2" xfId="28712"/>
    <cellStyle name="好 4 2 8" xfId="28713"/>
    <cellStyle name="好 4 2 8 2" xfId="28714"/>
    <cellStyle name="好 4 2 9" xfId="28715"/>
    <cellStyle name="好 4 3 2 2" xfId="28716"/>
    <cellStyle name="好 4 3 2 3" xfId="28717"/>
    <cellStyle name="好 4 3 2 3 2" xfId="28718"/>
    <cellStyle name="好 4 3 2 4" xfId="28719"/>
    <cellStyle name="好 4 3 2 4 2" xfId="28720"/>
    <cellStyle name="好 4 3 3" xfId="28721"/>
    <cellStyle name="好 4 3 3 2" xfId="28722"/>
    <cellStyle name="好 4 3 3 2 2" xfId="28723"/>
    <cellStyle name="好 4 7 3" xfId="28724"/>
    <cellStyle name="好 4 3 3 2 2 2" xfId="28725"/>
    <cellStyle name="好 4 7 3 2" xfId="28726"/>
    <cellStyle name="好 4 3 3 3" xfId="28727"/>
    <cellStyle name="好 4 3 3 3 2" xfId="28728"/>
    <cellStyle name="好 4 3 3 4" xfId="28729"/>
    <cellStyle name="好 4 3 3 4 2" xfId="28730"/>
    <cellStyle name="好 4 3 4" xfId="28731"/>
    <cellStyle name="好 4 3 4 2 2" xfId="28732"/>
    <cellStyle name="好 4 3 4 2 2 2" xfId="28733"/>
    <cellStyle name="好 4 3 4 2 3" xfId="28734"/>
    <cellStyle name="好 4 3 4 2 3 2" xfId="28735"/>
    <cellStyle name="好 4 3 4 2 4" xfId="28736"/>
    <cellStyle name="好 4 3 4 3" xfId="28737"/>
    <cellStyle name="好 4 3 4 4" xfId="28738"/>
    <cellStyle name="好 4 3 4 4 2" xfId="28739"/>
    <cellStyle name="好 4 3 5" xfId="28740"/>
    <cellStyle name="好 4 3 5 2" xfId="28741"/>
    <cellStyle name="好 4 3 5 4" xfId="28742"/>
    <cellStyle name="好 4 3 6 2" xfId="28743"/>
    <cellStyle name="好 4 3 7" xfId="28744"/>
    <cellStyle name="好 4 3 7 2" xfId="28745"/>
    <cellStyle name="好 4 3 8" xfId="28746"/>
    <cellStyle name="好 4 4 3" xfId="28747"/>
    <cellStyle name="好 4 4 3 2" xfId="28748"/>
    <cellStyle name="好 4 4 4" xfId="28749"/>
    <cellStyle name="好 4 4 5" xfId="28750"/>
    <cellStyle name="强调文字颜色 6 3 2 4 2 2 2" xfId="28751"/>
    <cellStyle name="好 4 5 3" xfId="28752"/>
    <cellStyle name="好 4 6 2" xfId="28753"/>
    <cellStyle name="好 4 6 3" xfId="28754"/>
    <cellStyle name="好 4 6 3 2" xfId="28755"/>
    <cellStyle name="好 4 6 5" xfId="28756"/>
    <cellStyle name="好 4 7 2" xfId="28757"/>
    <cellStyle name="好 4 9" xfId="28758"/>
    <cellStyle name="好 4 9 2" xfId="28759"/>
    <cellStyle name="好 5 3" xfId="28760"/>
    <cellStyle name="好_公共预算支出执行情况" xfId="28761"/>
    <cellStyle name="计算 3 2 9" xfId="28762"/>
    <cellStyle name="汇总 2 10" xfId="28763"/>
    <cellStyle name="汇总 2 2 2 2" xfId="28764"/>
    <cellStyle name="汇总 2 2 2 2 2" xfId="28765"/>
    <cellStyle name="汇总 2 2 2 2 2 3 2" xfId="28766"/>
    <cellStyle name="汇总 2 2 2 2 2 4" xfId="28767"/>
    <cellStyle name="输入 3 6 2 3 2" xfId="28768"/>
    <cellStyle name="汇总 2 2 2 2 4" xfId="28769"/>
    <cellStyle name="汇总 2 2 2 2 5" xfId="28770"/>
    <cellStyle name="汇总 2 2 2 3" xfId="28771"/>
    <cellStyle name="汇总 2 2 2 3 2" xfId="28772"/>
    <cellStyle name="汇总 2 2 2 3 2 2" xfId="28773"/>
    <cellStyle name="汇总 2 2 2 3 2 2 2" xfId="28774"/>
    <cellStyle name="汇总 2 2 2 3 2 3" xfId="28775"/>
    <cellStyle name="汇总 2 2 2 3 2 3 2" xfId="28776"/>
    <cellStyle name="汇总 2 2 2 3 2 4" xfId="28777"/>
    <cellStyle name="汇总 2 2 2 3 3" xfId="28778"/>
    <cellStyle name="汇总 2 2 2 3 3 2" xfId="28779"/>
    <cellStyle name="汇总 2 2 2 3 4" xfId="28780"/>
    <cellStyle name="汇总 2 2 2 3 4 2" xfId="28781"/>
    <cellStyle name="汇总 2 2 2 3 5" xfId="28782"/>
    <cellStyle name="汇总 2 2 2 4" xfId="28783"/>
    <cellStyle name="汇总 2 2 2 4 2 2 2" xfId="28784"/>
    <cellStyle name="汇总 2 2 2 4 2 3" xfId="28785"/>
    <cellStyle name="汇总 2 2 2 4 2 3 2" xfId="28786"/>
    <cellStyle name="汇总 2 2 2 4 2 4" xfId="28787"/>
    <cellStyle name="汇总 2 2 2 4 3" xfId="28788"/>
    <cellStyle name="汇总 2 2 2 4 3 2" xfId="28789"/>
    <cellStyle name="汇总 2 2 2 4 4 2" xfId="28790"/>
    <cellStyle name="汇总 2 2 2 4 5" xfId="28791"/>
    <cellStyle name="汇总 2 2 2 5" xfId="28792"/>
    <cellStyle name="输入 2 4 2 3 2" xfId="28793"/>
    <cellStyle name="汇总 2 2 2 5 2" xfId="28794"/>
    <cellStyle name="汇总 2 2 2 5 2 2" xfId="28795"/>
    <cellStyle name="汇总 2 2 2 5 3" xfId="28796"/>
    <cellStyle name="汇总 2 2 2 5 3 2" xfId="28797"/>
    <cellStyle name="汇总 2 2 2 5 4" xfId="28798"/>
    <cellStyle name="汇总 2 2 2 6" xfId="28799"/>
    <cellStyle name="解释性文本 2 3 5 3 2" xfId="28800"/>
    <cellStyle name="汇总 2 2 2 6 2" xfId="28801"/>
    <cellStyle name="汇总 2 2 2 7" xfId="28802"/>
    <cellStyle name="汇总 2 2 2 7 2" xfId="28803"/>
    <cellStyle name="汇总 2 2 2 8" xfId="28804"/>
    <cellStyle name="汇总 2 2 3" xfId="28805"/>
    <cellStyle name="汇总 2 2 3 2" xfId="28806"/>
    <cellStyle name="汇总 2 2 3 2 2" xfId="28807"/>
    <cellStyle name="汇总 2 2 3 2 2 2" xfId="28808"/>
    <cellStyle name="汇总 2 2 3 2 3 2" xfId="28809"/>
    <cellStyle name="汇总 2 2 3 3" xfId="28810"/>
    <cellStyle name="汇总 2 2 3 3 2" xfId="28811"/>
    <cellStyle name="汇总 2 2 3 4" xfId="28812"/>
    <cellStyle name="汇总 2 2 3 4 2" xfId="28813"/>
    <cellStyle name="汇总 2 2 4" xfId="28814"/>
    <cellStyle name="汇总 2 2 4 2" xfId="28815"/>
    <cellStyle name="汇总 2 2 4 2 2" xfId="28816"/>
    <cellStyle name="汇总 2 2 4 2 2 2" xfId="28817"/>
    <cellStyle name="汇总 2 2 4 2 3" xfId="28818"/>
    <cellStyle name="汇总 2 2 4 2 4" xfId="28819"/>
    <cellStyle name="汇总 2 2 4 3" xfId="28820"/>
    <cellStyle name="汇总 2 2 4 3 2" xfId="28821"/>
    <cellStyle name="汇总 2 2 4 4" xfId="28822"/>
    <cellStyle name="汇总 2 2 4 4 2" xfId="28823"/>
    <cellStyle name="汇总 2 2 5" xfId="28824"/>
    <cellStyle name="汇总 2 2 5 2" xfId="28825"/>
    <cellStyle name="汇总 2 2 5 2 2" xfId="28826"/>
    <cellStyle name="汇总 2 2 5 2 2 2" xfId="28827"/>
    <cellStyle name="汇总 2 2 5 2 3" xfId="28828"/>
    <cellStyle name="汇总 2 2 5 2 4" xfId="28829"/>
    <cellStyle name="汇总 2 2 5 3" xfId="28830"/>
    <cellStyle name="汇总 2 2 5 3 2" xfId="28831"/>
    <cellStyle name="汇总 2 2 5 4 2" xfId="28832"/>
    <cellStyle name="汇总 2 2 5 5" xfId="28833"/>
    <cellStyle name="汇总 2 2 6" xfId="28834"/>
    <cellStyle name="汇总 2 2 6 2" xfId="28835"/>
    <cellStyle name="汇总 2 2 6 2 2" xfId="28836"/>
    <cellStyle name="汇总 2 2 6 3" xfId="28837"/>
    <cellStyle name="汇总 2 2 6 3 2" xfId="28838"/>
    <cellStyle name="汇总 2 2 7" xfId="28839"/>
    <cellStyle name="汇总 2 2 7 2" xfId="28840"/>
    <cellStyle name="汇总 2 3" xfId="28841"/>
    <cellStyle name="注释 2 58 2 2 2" xfId="28842"/>
    <cellStyle name="注释 2 63 2 2 2" xfId="28843"/>
    <cellStyle name="汇总 2 3 2" xfId="28844"/>
    <cellStyle name="汇总 2 3 2 2" xfId="28845"/>
    <cellStyle name="汇总 2 3 2 2 2" xfId="28846"/>
    <cellStyle name="汇总 2 3 2 2 2 2" xfId="28847"/>
    <cellStyle name="汇总 2 3 2 2 3 2" xfId="28848"/>
    <cellStyle name="汇总 2 3 2 2 4" xfId="28849"/>
    <cellStyle name="汇总 2 3 2 3" xfId="28850"/>
    <cellStyle name="汇总 2 3 2 3 2" xfId="28851"/>
    <cellStyle name="汇总 2 3 2 4" xfId="28852"/>
    <cellStyle name="汇总 2 3 2 4 2" xfId="28853"/>
    <cellStyle name="汇总 2 3 2 5" xfId="28854"/>
    <cellStyle name="汇总 2 3 3" xfId="28855"/>
    <cellStyle name="汇总 2 3 3 2" xfId="28856"/>
    <cellStyle name="汇总 2 3 3 2 2" xfId="28857"/>
    <cellStyle name="汇总 2 3 3 2 2 2" xfId="28858"/>
    <cellStyle name="汇总 2 3 3 2 3" xfId="28859"/>
    <cellStyle name="汇总 2 3 3 2 3 2" xfId="28860"/>
    <cellStyle name="汇总 2 3 3 2 4" xfId="28861"/>
    <cellStyle name="汇总 2 3 3 3" xfId="28862"/>
    <cellStyle name="汇总 2 3 3 3 2" xfId="28863"/>
    <cellStyle name="汇总 2 3 3 4" xfId="28864"/>
    <cellStyle name="汇总 2 3 3 4 2" xfId="28865"/>
    <cellStyle name="汇总 2 3 4" xfId="28866"/>
    <cellStyle name="汇总 2 3 4 2" xfId="28867"/>
    <cellStyle name="汇总 2 3 4 2 2" xfId="28868"/>
    <cellStyle name="汇总 2 3 4 2 2 2" xfId="28869"/>
    <cellStyle name="汇总 2 3 4 2 3" xfId="28870"/>
    <cellStyle name="汇总 2 3 4 2 3 2" xfId="28871"/>
    <cellStyle name="汇总 2 3 4 2 4" xfId="28872"/>
    <cellStyle name="汇总 2 3 4 3" xfId="28873"/>
    <cellStyle name="汇总 2 3 4 3 2" xfId="28874"/>
    <cellStyle name="汇总 2 3 4 4" xfId="28875"/>
    <cellStyle name="汇总 2 3 4 4 2" xfId="28876"/>
    <cellStyle name="汇总 2 3 5 2" xfId="28877"/>
    <cellStyle name="汇总 2 3 5 2 2" xfId="28878"/>
    <cellStyle name="汇总 2 3 5 3" xfId="28879"/>
    <cellStyle name="汇总 2 3 5 3 2" xfId="28880"/>
    <cellStyle name="汇总 2 3 5 4" xfId="28881"/>
    <cellStyle name="汇总 2 3 6" xfId="28882"/>
    <cellStyle name="汇总 2 3 6 2" xfId="28883"/>
    <cellStyle name="汇总 2 4" xfId="28884"/>
    <cellStyle name="汇总 2 4 2" xfId="28885"/>
    <cellStyle name="汇总 2 4 2 2" xfId="28886"/>
    <cellStyle name="汇总 2 4 2 2 2" xfId="28887"/>
    <cellStyle name="汇总 2 4 2 3" xfId="28888"/>
    <cellStyle name="汇总 2 4 2 3 2" xfId="28889"/>
    <cellStyle name="汇总 2 4 3" xfId="28890"/>
    <cellStyle name="汇总 2 4 3 2" xfId="28891"/>
    <cellStyle name="汇总 2 4 5" xfId="28892"/>
    <cellStyle name="汇总 2 5 2" xfId="28893"/>
    <cellStyle name="汇总 2 5 2 2" xfId="28894"/>
    <cellStyle name="汇总 2 5 2 2 2" xfId="28895"/>
    <cellStyle name="汇总 2 5 2 3" xfId="28896"/>
    <cellStyle name="汇总 2 5 2 3 2" xfId="28897"/>
    <cellStyle name="汇总 2 5 2 4" xfId="28898"/>
    <cellStyle name="汇总 2 5 3" xfId="28899"/>
    <cellStyle name="汇总 2 5 3 2" xfId="28900"/>
    <cellStyle name="汇总 2 5 4 2" xfId="28901"/>
    <cellStyle name="汇总 2 5 5" xfId="28902"/>
    <cellStyle name="汇总 2 6" xfId="28903"/>
    <cellStyle name="汇总 2 6 2" xfId="28904"/>
    <cellStyle name="汇总 2 6 3" xfId="28905"/>
    <cellStyle name="汇总 2 6 4" xfId="28906"/>
    <cellStyle name="汇总 2 6 5" xfId="28907"/>
    <cellStyle name="汇总 2 7" xfId="28908"/>
    <cellStyle name="汇总 2 7 2" xfId="28909"/>
    <cellStyle name="汇总 2 7 3" xfId="28910"/>
    <cellStyle name="汇总 2 7 4" xfId="28911"/>
    <cellStyle name="汇总 2 9 2" xfId="28912"/>
    <cellStyle name="汇总 3 2 2 2" xfId="28913"/>
    <cellStyle name="汇总 3 2 2 3" xfId="28914"/>
    <cellStyle name="汇总 3 2 2 3 4 2" xfId="28915"/>
    <cellStyle name="汇总 3 2 2 3 2 2 2" xfId="28916"/>
    <cellStyle name="汇总 3 2 2 5 4" xfId="28917"/>
    <cellStyle name="汇总 3 2 2 3 2 3 2" xfId="28918"/>
    <cellStyle name="汇总 3 2 2 3 2 4" xfId="28919"/>
    <cellStyle name="汇总 3 2 2 3 3 2" xfId="28920"/>
    <cellStyle name="汇总 3 2 2 4 4" xfId="28921"/>
    <cellStyle name="汇总 3 2 2 4" xfId="28922"/>
    <cellStyle name="汇总 3 2 2 4 2 3 2" xfId="28923"/>
    <cellStyle name="汇总 3 2 2 4 2 4" xfId="28924"/>
    <cellStyle name="汇总 3 2 2 4 3 2" xfId="28925"/>
    <cellStyle name="汇总 3 2 2 4 4 2" xfId="28926"/>
    <cellStyle name="汇总 3 2 2 5" xfId="28927"/>
    <cellStyle name="输入 2 5 2 3 2" xfId="28928"/>
    <cellStyle name="汇总 3 2 2 5 3 2" xfId="28929"/>
    <cellStyle name="汇总 3 2 2 6" xfId="28930"/>
    <cellStyle name="汇总 3 2 2 7" xfId="28931"/>
    <cellStyle name="汇总 3 2 2 8" xfId="28932"/>
    <cellStyle name="汇总 3 2 3" xfId="28933"/>
    <cellStyle name="汇总 3 2 3 2" xfId="28934"/>
    <cellStyle name="汇总 3 2 4" xfId="28935"/>
    <cellStyle name="汇总 3 2 4 2" xfId="28936"/>
    <cellStyle name="汇总 3 2 4 4" xfId="28937"/>
    <cellStyle name="汇总 3 2 5" xfId="28938"/>
    <cellStyle name="汇总 3 2 5 2" xfId="28939"/>
    <cellStyle name="汇总 3 2 5 4 2" xfId="28940"/>
    <cellStyle name="汇总 3 2 5 5" xfId="28941"/>
    <cellStyle name="汇总 3 2 6" xfId="28942"/>
    <cellStyle name="汇总 3 2 6 2" xfId="28943"/>
    <cellStyle name="汇总 3 2 6 3" xfId="28944"/>
    <cellStyle name="汇总 3 2 7" xfId="28945"/>
    <cellStyle name="汇总 3 2 7 2" xfId="28946"/>
    <cellStyle name="汇总 3 2 8" xfId="28947"/>
    <cellStyle name="汇总 3 2 8 2" xfId="28948"/>
    <cellStyle name="汇总 3 2 9" xfId="28949"/>
    <cellStyle name="汇总 3 3" xfId="28950"/>
    <cellStyle name="注释 2 58 2 3 2" xfId="28951"/>
    <cellStyle name="注释 2 63 2 3 2" xfId="28952"/>
    <cellStyle name="汇总 3 3 2" xfId="28953"/>
    <cellStyle name="汇总 3 3 2 2" xfId="28954"/>
    <cellStyle name="汇总 3 3 2 2 2" xfId="28955"/>
    <cellStyle name="汇总 3 3 2 2 2 2" xfId="28956"/>
    <cellStyle name="汇总 3 3 2 2 3 2" xfId="28957"/>
    <cellStyle name="汇总 3 3 2 3" xfId="28958"/>
    <cellStyle name="汇总 3 3 2 3 2" xfId="28959"/>
    <cellStyle name="汇总 3 3 2 4" xfId="28960"/>
    <cellStyle name="汇总 3 3 2 4 2" xfId="28961"/>
    <cellStyle name="汇总 3 3 3" xfId="28962"/>
    <cellStyle name="汇总 3 3 3 2" xfId="28963"/>
    <cellStyle name="汇总 3 3 3 2 2" xfId="28964"/>
    <cellStyle name="汇总 3 3 3 2 3" xfId="28965"/>
    <cellStyle name="汇总 3 3 3 2 3 2" xfId="28966"/>
    <cellStyle name="汇总 3 3 4" xfId="28967"/>
    <cellStyle name="汇总 3 3 4 2" xfId="28968"/>
    <cellStyle name="汇总 3 3 4 2 2" xfId="28969"/>
    <cellStyle name="汇总 3 3 4 2 3" xfId="28970"/>
    <cellStyle name="汇总 3 3 4 2 3 2" xfId="28971"/>
    <cellStyle name="汇总 3 3 4 3 2" xfId="28972"/>
    <cellStyle name="汇总 3 3 4 4" xfId="28973"/>
    <cellStyle name="汇总 3 3 4 4 2" xfId="28974"/>
    <cellStyle name="汇总 3 3 5" xfId="28975"/>
    <cellStyle name="汇总 3 3 5 2" xfId="28976"/>
    <cellStyle name="汇总 3 3 5 2 2" xfId="28977"/>
    <cellStyle name="汇总 3 3 5 3 2" xfId="28978"/>
    <cellStyle name="强调文字颜色 1 2 2 4" xfId="28979"/>
    <cellStyle name="汇总 3 3 5 4" xfId="28980"/>
    <cellStyle name="汇总 3 3 6" xfId="28981"/>
    <cellStyle name="汇总 3 3 6 2" xfId="28982"/>
    <cellStyle name="汇总 3 4 2 2" xfId="28983"/>
    <cellStyle name="汇总 3 4 2 2 2" xfId="28984"/>
    <cellStyle name="汇总 3 4 2 3" xfId="28985"/>
    <cellStyle name="汇总 3 4 2 3 2" xfId="28986"/>
    <cellStyle name="汇总 3 4 3" xfId="28987"/>
    <cellStyle name="汇总 3 4 3 2" xfId="28988"/>
    <cellStyle name="汇总 3 4 5" xfId="28989"/>
    <cellStyle name="汇总 3 5" xfId="28990"/>
    <cellStyle name="警告文本 3 5 2 3 2" xfId="28991"/>
    <cellStyle name="汇总 3 5 2" xfId="28992"/>
    <cellStyle name="汇总 3 5 2 2" xfId="28993"/>
    <cellStyle name="汇总 3 5 2 3" xfId="28994"/>
    <cellStyle name="汇总 3 5 2 4" xfId="28995"/>
    <cellStyle name="汇总 3 5 3" xfId="28996"/>
    <cellStyle name="汇总 3 5 3 2" xfId="28997"/>
    <cellStyle name="汇总 3 5 4 2" xfId="28998"/>
    <cellStyle name="汇总 3 6" xfId="28999"/>
    <cellStyle name="汇总 3 6 2" xfId="29000"/>
    <cellStyle name="汇总 3 6 2 2" xfId="29001"/>
    <cellStyle name="汇总 3 6 2 2 2" xfId="29002"/>
    <cellStyle name="汇总 3 6 2 3" xfId="29003"/>
    <cellStyle name="汇总 3 6 2 3 2" xfId="29004"/>
    <cellStyle name="汇总 3 6 2 4" xfId="29005"/>
    <cellStyle name="汇总 3 6 3" xfId="29006"/>
    <cellStyle name="汇总 3 6 3 2" xfId="29007"/>
    <cellStyle name="汇总 3 6 4" xfId="29008"/>
    <cellStyle name="汇总 3 6 4 2" xfId="29009"/>
    <cellStyle name="汇总 3 6 5" xfId="29010"/>
    <cellStyle name="汇总 3 7" xfId="29011"/>
    <cellStyle name="汇总 3 7 2" xfId="29012"/>
    <cellStyle name="汇总 3 7 3" xfId="29013"/>
    <cellStyle name="汇总 3 7 3 2" xfId="29014"/>
    <cellStyle name="汇总 3 7 4" xfId="29015"/>
    <cellStyle name="汇总 4 2" xfId="29016"/>
    <cellStyle name="计算 2 2" xfId="29017"/>
    <cellStyle name="计算 2 2 2" xfId="29018"/>
    <cellStyle name="计算 2 2 2 2" xfId="29019"/>
    <cellStyle name="计算 3 3 4 2 4" xfId="29020"/>
    <cellStyle name="计算 2 2 2 2 2" xfId="29021"/>
    <cellStyle name="计算 2 2 2 2 2 3 2" xfId="29022"/>
    <cellStyle name="计算 2 2 2 3" xfId="29023"/>
    <cellStyle name="计算 2 2 2 3 2" xfId="29024"/>
    <cellStyle name="计算 2 2 2 3 3 2" xfId="29025"/>
    <cellStyle name="计算 2 2 2 4" xfId="29026"/>
    <cellStyle name="计算 2 2 2 4 2" xfId="29027"/>
    <cellStyle name="计算 2 2 2 4 2 3 2" xfId="29028"/>
    <cellStyle name="计算 2 2 2 4 3" xfId="29029"/>
    <cellStyle name="计算 2 2 2 4 3 2" xfId="29030"/>
    <cellStyle name="计算 2 2 2 5" xfId="29031"/>
    <cellStyle name="计算 2 2 2 5 2" xfId="29032"/>
    <cellStyle name="计算 2 2 2 5 3" xfId="29033"/>
    <cellStyle name="计算 2 2 2 5 3 2" xfId="29034"/>
    <cellStyle name="计算 2 2 2 6" xfId="29035"/>
    <cellStyle name="输入 2 2 3 3 2" xfId="29036"/>
    <cellStyle name="计算 2 2 2 6 2" xfId="29037"/>
    <cellStyle name="计算 2 2 2 7" xfId="29038"/>
    <cellStyle name="计算 2 2 2 7 2" xfId="29039"/>
    <cellStyle name="计算 2 2 2 8" xfId="29040"/>
    <cellStyle name="计算 2 2 3" xfId="29041"/>
    <cellStyle name="计算 2 2 3 2" xfId="29042"/>
    <cellStyle name="计算 2 2 3 2 2" xfId="29043"/>
    <cellStyle name="计算 2 2 3 2 3 2" xfId="29044"/>
    <cellStyle name="强调文字颜色 2 2 3 3 3" xfId="29045"/>
    <cellStyle name="计算 2 2 3 2 4" xfId="29046"/>
    <cellStyle name="千位分隔[0] 3 2 4 2" xfId="29047"/>
    <cellStyle name="计算 2 2 3 3" xfId="29048"/>
    <cellStyle name="计算 2 2 3 3 2" xfId="29049"/>
    <cellStyle name="计算 2 2 3 4" xfId="29050"/>
    <cellStyle name="计算 2 2 3 4 2" xfId="29051"/>
    <cellStyle name="计算 2 2 4" xfId="29052"/>
    <cellStyle name="计算 2 2 4 2" xfId="29053"/>
    <cellStyle name="计算 2 2 4 2 2 2" xfId="29054"/>
    <cellStyle name="强调文字颜色 2 3 3 2 3" xfId="29055"/>
    <cellStyle name="计算 2 2 4 2 3 2" xfId="29056"/>
    <cellStyle name="强调文字颜色 2 3 3 3 3" xfId="29057"/>
    <cellStyle name="计算 2 2 4 3" xfId="29058"/>
    <cellStyle name="计算 2 2 4 4" xfId="29059"/>
    <cellStyle name="计算 2 2 5" xfId="29060"/>
    <cellStyle name="计算 2 2 5 2" xfId="29061"/>
    <cellStyle name="计算 2 2 5 3" xfId="29062"/>
    <cellStyle name="计算 2 2 5 4" xfId="29063"/>
    <cellStyle name="计算 2 2 6" xfId="29064"/>
    <cellStyle name="计算 2 2 7" xfId="29065"/>
    <cellStyle name="计算 2 2 7 2" xfId="29066"/>
    <cellStyle name="计算 2 3 2" xfId="29067"/>
    <cellStyle name="计算 2 3 2 2" xfId="29068"/>
    <cellStyle name="计算 2 3 2 2 2" xfId="29069"/>
    <cellStyle name="计算 2 3 2 2 2 2" xfId="29070"/>
    <cellStyle name="解释性文本 3 2 2 2 2 3" xfId="29071"/>
    <cellStyle name="计算 2 3 2 2 3 2" xfId="29072"/>
    <cellStyle name="计算 2 3 2 2 4" xfId="29073"/>
    <cellStyle name="计算 2 3 2 3" xfId="29074"/>
    <cellStyle name="强调文字颜色 1 2 2 5 2 3 2" xfId="29075"/>
    <cellStyle name="计算 2 3 2 4" xfId="29076"/>
    <cellStyle name="计算 2 3 2 4 2" xfId="29077"/>
    <cellStyle name="计算 2 3 3" xfId="29078"/>
    <cellStyle name="计算 2 3 3 2" xfId="29079"/>
    <cellStyle name="计算 2 3 3 2 2" xfId="29080"/>
    <cellStyle name="计算 2 3 3 2 3 2" xfId="29081"/>
    <cellStyle name="强调文字颜色 3 2 3 3 3" xfId="29082"/>
    <cellStyle name="计算 2 3 3 2 4" xfId="29083"/>
    <cellStyle name="计算 2 3 3 3" xfId="29084"/>
    <cellStyle name="计算 2 3 3 4" xfId="29085"/>
    <cellStyle name="计算 2 3 3 4 2" xfId="29086"/>
    <cellStyle name="计算 2 3 4" xfId="29087"/>
    <cellStyle name="计算 2 3 4 2" xfId="29088"/>
    <cellStyle name="计算 2 3 4 2 3" xfId="29089"/>
    <cellStyle name="计算 2 3 4 2 4" xfId="29090"/>
    <cellStyle name="计算 2 3 4 3" xfId="29091"/>
    <cellStyle name="计算 2 3 4 4" xfId="29092"/>
    <cellStyle name="计算 2 3 4 4 2" xfId="29093"/>
    <cellStyle name="计算 2 3 5" xfId="29094"/>
    <cellStyle name="计算 2 3 5 2" xfId="29095"/>
    <cellStyle name="计算 2 3 5 2 2" xfId="29096"/>
    <cellStyle name="计算 2 3 5 3" xfId="29097"/>
    <cellStyle name="计算 2 3 5 4" xfId="29098"/>
    <cellStyle name="计算 2 3 6" xfId="29099"/>
    <cellStyle name="计算 2 3 6 2" xfId="29100"/>
    <cellStyle name="计算 2 4" xfId="29101"/>
    <cellStyle name="计算 2 4 2" xfId="29102"/>
    <cellStyle name="计算 2 4 2 2" xfId="29103"/>
    <cellStyle name="输出 2 2 6 3" xfId="29104"/>
    <cellStyle name="计算 2 4 2 2 2" xfId="29105"/>
    <cellStyle name="输出 2 2 6 3 2" xfId="29106"/>
    <cellStyle name="计算 2 4 2 3" xfId="29107"/>
    <cellStyle name="输出 2 2 6 4" xfId="29108"/>
    <cellStyle name="计算 2 4 2 3 2" xfId="29109"/>
    <cellStyle name="计算 2 4 2 4" xfId="29110"/>
    <cellStyle name="计算 2 4 3" xfId="29111"/>
    <cellStyle name="计算 2 4 3 2" xfId="29112"/>
    <cellStyle name="计算 2 4 4" xfId="29113"/>
    <cellStyle name="计算 2 4 4 2" xfId="29114"/>
    <cellStyle name="计算 2 4 5" xfId="29115"/>
    <cellStyle name="计算 2 5 2" xfId="29116"/>
    <cellStyle name="计算 2 5 2 3 2" xfId="29117"/>
    <cellStyle name="计算 2 5 3" xfId="29118"/>
    <cellStyle name="计算 2 5 4" xfId="29119"/>
    <cellStyle name="计算 2 5 5" xfId="29120"/>
    <cellStyle name="计算 2 6" xfId="29121"/>
    <cellStyle name="计算 2 6 2" xfId="29122"/>
    <cellStyle name="计算 2 6 2 2 2" xfId="29123"/>
    <cellStyle name="计算 2 6 2 3 2" xfId="29124"/>
    <cellStyle name="计算 2 6 2 4" xfId="29125"/>
    <cellStyle name="计算 2 6 4" xfId="29126"/>
    <cellStyle name="计算 2 6 4 2" xfId="29127"/>
    <cellStyle name="强调文字颜色 1 2 3 2 2 3" xfId="29128"/>
    <cellStyle name="计算 2 6 5" xfId="29129"/>
    <cellStyle name="计算 2 7" xfId="29130"/>
    <cellStyle name="警告文本 3 2 2 2 3 2" xfId="29131"/>
    <cellStyle name="计算 2 7 2" xfId="29132"/>
    <cellStyle name="计算 2 7 3" xfId="29133"/>
    <cellStyle name="计算 2 7 4" xfId="29134"/>
    <cellStyle name="计算 2 8" xfId="29135"/>
    <cellStyle name="计算 2 8 2" xfId="29136"/>
    <cellStyle name="计算 2 9" xfId="29137"/>
    <cellStyle name="计算 3" xfId="29138"/>
    <cellStyle name="计算 3 2" xfId="29139"/>
    <cellStyle name="计算 3 2 2" xfId="29140"/>
    <cellStyle name="计算 3 2 2 2" xfId="29141"/>
    <cellStyle name="计算 3 2 2 2 2 2" xfId="29142"/>
    <cellStyle name="计算 3 2 2 2 2 2 2" xfId="29143"/>
    <cellStyle name="计算 3 2 2 2 2 3" xfId="29144"/>
    <cellStyle name="计算 3 2 2 2 2 3 2" xfId="29145"/>
    <cellStyle name="计算 3 2 2 3" xfId="29146"/>
    <cellStyle name="计算 3 2 2 3 2 2" xfId="29147"/>
    <cellStyle name="计算 3 2 2 3 2 2 2" xfId="29148"/>
    <cellStyle name="计算 3 2 2 3 2 3" xfId="29149"/>
    <cellStyle name="计算 3 2 2 3 2 3 2" xfId="29150"/>
    <cellStyle name="计算 3 2 2 3 3 2" xfId="29151"/>
    <cellStyle name="计算 3 2 2 4" xfId="29152"/>
    <cellStyle name="计算 3 2 2 4 2" xfId="29153"/>
    <cellStyle name="计算 3 2 2 4 2 2" xfId="29154"/>
    <cellStyle name="计算 3 2 2 4 2 2 2" xfId="29155"/>
    <cellStyle name="计算 3 2 2 4 2 3" xfId="29156"/>
    <cellStyle name="计算 3 2 2 4 2 3 2" xfId="29157"/>
    <cellStyle name="计算 3 2 2 4 2 4" xfId="29158"/>
    <cellStyle name="计算 3 2 2 4 3" xfId="29159"/>
    <cellStyle name="计算 3 2 2 4 3 2" xfId="29160"/>
    <cellStyle name="计算 3 2 2 5 2" xfId="29161"/>
    <cellStyle name="强调文字颜色 2 2 10" xfId="29162"/>
    <cellStyle name="计算 3 2 2 5 2 2" xfId="29163"/>
    <cellStyle name="计算 3 2 2 5 3" xfId="29164"/>
    <cellStyle name="计算 3 2 2 5 3 2" xfId="29165"/>
    <cellStyle name="计算 3 2 2 5 4" xfId="29166"/>
    <cellStyle name="计算 3 2 2 6" xfId="29167"/>
    <cellStyle name="输入 2 3 3 3 2" xfId="29168"/>
    <cellStyle name="计算 3 2 2 6 2" xfId="29169"/>
    <cellStyle name="计算 3 2 2 7" xfId="29170"/>
    <cellStyle name="解释性文本 2 2 6 3 2" xfId="29171"/>
    <cellStyle name="计算 3 2 2 7 2" xfId="29172"/>
    <cellStyle name="计算 3 2 2 8" xfId="29173"/>
    <cellStyle name="计算 3 2 3" xfId="29174"/>
    <cellStyle name="计算 3 2 3 2" xfId="29175"/>
    <cellStyle name="计算 3 2 3 3" xfId="29176"/>
    <cellStyle name="计算 3 2 3 4" xfId="29177"/>
    <cellStyle name="计算 3 2 4" xfId="29178"/>
    <cellStyle name="计算 3 2 4 2" xfId="29179"/>
    <cellStyle name="计算 3 2 4 2 2 2" xfId="29180"/>
    <cellStyle name="计算 3 2 4 3" xfId="29181"/>
    <cellStyle name="计算 3 2 4 4" xfId="29182"/>
    <cellStyle name="计算 3 2 4 4 2" xfId="29183"/>
    <cellStyle name="计算 3 2 5 2" xfId="29184"/>
    <cellStyle name="计算 3 2 5 2 2 2" xfId="29185"/>
    <cellStyle name="计算 3 2 5 3" xfId="29186"/>
    <cellStyle name="计算 3 2 5 4" xfId="29187"/>
    <cellStyle name="计算 3 2 5 4 2" xfId="29188"/>
    <cellStyle name="计算 3 2 6" xfId="29189"/>
    <cellStyle name="计算 3 2 6 2" xfId="29190"/>
    <cellStyle name="计算 3 2 6 3" xfId="29191"/>
    <cellStyle name="计算 3 2 6 4" xfId="29192"/>
    <cellStyle name="计算 3 2 7" xfId="29193"/>
    <cellStyle name="计算 3 2 7 2" xfId="29194"/>
    <cellStyle name="计算 3 2 8" xfId="29195"/>
    <cellStyle name="计算 3 3" xfId="29196"/>
    <cellStyle name="计算 3 3 2" xfId="29197"/>
    <cellStyle name="计算 3 3 2 2" xfId="29198"/>
    <cellStyle name="计算 3 3 2 2 2" xfId="29199"/>
    <cellStyle name="计算 3 3 2 2 4" xfId="29200"/>
    <cellStyle name="计算 3 9 2" xfId="29201"/>
    <cellStyle name="计算 3 3 2 3" xfId="29202"/>
    <cellStyle name="计算 3 3 2 4" xfId="29203"/>
    <cellStyle name="计算 3 3 3" xfId="29204"/>
    <cellStyle name="计算 3 3 3 2" xfId="29205"/>
    <cellStyle name="计算 3 3 3 2 2" xfId="29206"/>
    <cellStyle name="计算 3 3 3 2 4" xfId="29207"/>
    <cellStyle name="计算 3 3 3 3" xfId="29208"/>
    <cellStyle name="计算 3 3 3 4" xfId="29209"/>
    <cellStyle name="计算 3 3 4" xfId="29210"/>
    <cellStyle name="计算 3 3 4 2" xfId="29211"/>
    <cellStyle name="计算 3 3 4 2 2" xfId="29212"/>
    <cellStyle name="计算 3 3 4 2 2 2" xfId="29213"/>
    <cellStyle name="计算 3 3 4 2 3" xfId="29214"/>
    <cellStyle name="计算 3 3 4 2 3 2" xfId="29215"/>
    <cellStyle name="计算 3 3 4 3" xfId="29216"/>
    <cellStyle name="计算 3 3 4 3 2" xfId="29217"/>
    <cellStyle name="计算 3 3 4 4" xfId="29218"/>
    <cellStyle name="计算 3 3 5 2" xfId="29219"/>
    <cellStyle name="计算 3 3 5 2 2" xfId="29220"/>
    <cellStyle name="计算 3 3 5 3" xfId="29221"/>
    <cellStyle name="计算 3 3 5 3 2" xfId="29222"/>
    <cellStyle name="计算 3 3 5 4" xfId="29223"/>
    <cellStyle name="计算 3 3 6" xfId="29224"/>
    <cellStyle name="计算 3 3 6 2" xfId="29225"/>
    <cellStyle name="计算 3 3 8" xfId="29226"/>
    <cellStyle name="计算 3 4 2 2 2" xfId="29227"/>
    <cellStyle name="输出 3 2 6 3 2" xfId="29228"/>
    <cellStyle name="计算 3 4 2 3" xfId="29229"/>
    <cellStyle name="输出 3 2 6 4" xfId="29230"/>
    <cellStyle name="计算 3 4 2 3 2" xfId="29231"/>
    <cellStyle name="计算 3 4 2 4" xfId="29232"/>
    <cellStyle name="计算 3 4 3 2" xfId="29233"/>
    <cellStyle name="计算 3 4 4 2" xfId="29234"/>
    <cellStyle name="计算 3 6 4" xfId="29235"/>
    <cellStyle name="计算 3 6 5" xfId="29236"/>
    <cellStyle name="计算 3 7 2" xfId="29237"/>
    <cellStyle name="计算 3 7 3" xfId="29238"/>
    <cellStyle name="计算 3 7 4" xfId="29239"/>
    <cellStyle name="计算 3 8" xfId="29240"/>
    <cellStyle name="计算 3 8 2" xfId="29241"/>
    <cellStyle name="计算 3 9" xfId="29242"/>
    <cellStyle name="计算 4" xfId="29243"/>
    <cellStyle name="计算 4 2" xfId="29244"/>
    <cellStyle name="计算 5" xfId="29245"/>
    <cellStyle name="检查单元格 2 2" xfId="29246"/>
    <cellStyle name="检查单元格 2 2 2" xfId="29247"/>
    <cellStyle name="检查单元格 2 2 2 2" xfId="29248"/>
    <cellStyle name="检查单元格 2 2 2 2 2" xfId="29249"/>
    <cellStyle name="检查单元格 2 2 2 2 2 2" xfId="29250"/>
    <cellStyle name="检查单元格 2 2 2 2 2 3" xfId="29251"/>
    <cellStyle name="检查单元格 2 2 2 2 2 4" xfId="29252"/>
    <cellStyle name="检查单元格 2 2 2 2 3 2" xfId="29253"/>
    <cellStyle name="检查单元格 2 2 2 2 4" xfId="29254"/>
    <cellStyle name="检查单元格 2 2 2 2 4 2" xfId="29255"/>
    <cellStyle name="检查单元格 2 2 2 3" xfId="29256"/>
    <cellStyle name="检查单元格 2 2 2 3 2 4" xfId="29257"/>
    <cellStyle name="检查单元格 2 2 2 4 2 3" xfId="29258"/>
    <cellStyle name="检查单元格 2 2 2 4 2 4" xfId="29259"/>
    <cellStyle name="检查单元格 2 2 2 4 3" xfId="29260"/>
    <cellStyle name="检查单元格 2 2 2 4 3 2" xfId="29261"/>
    <cellStyle name="检查单元格 2 2 2 4 4" xfId="29262"/>
    <cellStyle name="检查单元格 2 2 2 4 4 2" xfId="29263"/>
    <cellStyle name="检查单元格 2 2 2 4 5" xfId="29264"/>
    <cellStyle name="检查单元格 2 2 2 5" xfId="29265"/>
    <cellStyle name="检查单元格 2 2 2 5 3" xfId="29266"/>
    <cellStyle name="强调文字颜色 3 3 3 3 2 2 2" xfId="29267"/>
    <cellStyle name="检查单元格 2 2 2 5 3 2" xfId="29268"/>
    <cellStyle name="检查单元格 2 2 2 6" xfId="29269"/>
    <cellStyle name="警告文本 3 9 2" xfId="29270"/>
    <cellStyle name="检查单元格 2 2 2 7" xfId="29271"/>
    <cellStyle name="检查单元格 2 2 2 7 2" xfId="29272"/>
    <cellStyle name="检查单元格 2 2 2 8" xfId="29273"/>
    <cellStyle name="适中 3 2 5 2 2 2" xfId="29274"/>
    <cellStyle name="检查单元格 2 2 3" xfId="29275"/>
    <cellStyle name="检查单元格 2 2 3 2" xfId="29276"/>
    <cellStyle name="检查单元格 2 2 3 2 2" xfId="29277"/>
    <cellStyle name="检查单元格 2 2 3 2 2 2" xfId="29278"/>
    <cellStyle name="检查单元格 2 2 3 2 3" xfId="29279"/>
    <cellStyle name="检查单元格 2 2 3 2 3 2" xfId="29280"/>
    <cellStyle name="检查单元格 2 2 3 2 4" xfId="29281"/>
    <cellStyle name="检查单元格 2 2 3 3" xfId="29282"/>
    <cellStyle name="检查单元格 2 2 3 4" xfId="29283"/>
    <cellStyle name="检查单元格 2 2 3 5" xfId="29284"/>
    <cellStyle name="检查单元格 2 2 4" xfId="29285"/>
    <cellStyle name="检查单元格 2 2 4 2" xfId="29286"/>
    <cellStyle name="检查单元格 2 2 4 2 2" xfId="29287"/>
    <cellStyle name="检查单元格 2 2 4 2 3" xfId="29288"/>
    <cellStyle name="检查单元格 2 2 4 2 3 2" xfId="29289"/>
    <cellStyle name="检查单元格 2 2 4 2 4" xfId="29290"/>
    <cellStyle name="检查单元格 2 2 4 3" xfId="29291"/>
    <cellStyle name="检查单元格 2 2 4 3 2" xfId="29292"/>
    <cellStyle name="强调文字颜色 2 2 2 2 4 2 3" xfId="29293"/>
    <cellStyle name="检查单元格 2 2 4 4" xfId="29294"/>
    <cellStyle name="检查单元格 2 2 4 4 2" xfId="29295"/>
    <cellStyle name="检查单元格 2 2 4 5" xfId="29296"/>
    <cellStyle name="检查单元格 2 2 5" xfId="29297"/>
    <cellStyle name="检查单元格 2 2 5 2" xfId="29298"/>
    <cellStyle name="检查单元格 2 2 5 2 2" xfId="29299"/>
    <cellStyle name="检查单元格 2 2 5 2 2 2" xfId="29300"/>
    <cellStyle name="检查单元格 2 2 5 2 3" xfId="29301"/>
    <cellStyle name="检查单元格 2 2 5 2 4" xfId="29302"/>
    <cellStyle name="检查单元格 2 2 5 4" xfId="29303"/>
    <cellStyle name="检查单元格 2 2 5 4 2" xfId="29304"/>
    <cellStyle name="检查单元格 2 2 5 5" xfId="29305"/>
    <cellStyle name="检查单元格 2 2 6" xfId="29306"/>
    <cellStyle name="检查单元格 2 2 6 2" xfId="29307"/>
    <cellStyle name="检查单元格 2 2 6 4" xfId="29308"/>
    <cellStyle name="检查单元格 2 2 7" xfId="29309"/>
    <cellStyle name="检查单元格 2 2 7 2" xfId="29310"/>
    <cellStyle name="检查单元格 2 2 8" xfId="29311"/>
    <cellStyle name="检查单元格 2 2 8 2" xfId="29312"/>
    <cellStyle name="强调文字颜色 4 2 2 2 3 2 3" xfId="29313"/>
    <cellStyle name="适中 3 2 3 2 3 2" xfId="29314"/>
    <cellStyle name="检查单元格 2 2 9" xfId="29315"/>
    <cellStyle name="注释 3 2 2 4 2 3 2 2" xfId="29316"/>
    <cellStyle name="检查单元格 2 3 2 2 2" xfId="29317"/>
    <cellStyle name="检查单元格 2 3 2 2 2 2" xfId="29318"/>
    <cellStyle name="检查单元格 2 3 2 2 3" xfId="29319"/>
    <cellStyle name="检查单元格 2 3 2 2 3 2" xfId="29320"/>
    <cellStyle name="检查单元格 2 3 2 2 4" xfId="29321"/>
    <cellStyle name="检查单元格 2 3 2 3" xfId="29322"/>
    <cellStyle name="检查单元格 2 3 2 3 2" xfId="29323"/>
    <cellStyle name="检查单元格 2 3 2 4" xfId="29324"/>
    <cellStyle name="检查单元格 2 3 2 4 2" xfId="29325"/>
    <cellStyle name="检查单元格 2 3 2 5" xfId="29326"/>
    <cellStyle name="检查单元格 2 3 3" xfId="29327"/>
    <cellStyle name="检查单元格 2 3 3 2" xfId="29328"/>
    <cellStyle name="检查单元格 2 3 3 2 2" xfId="29329"/>
    <cellStyle name="检查单元格 2 3 3 2 2 2" xfId="29330"/>
    <cellStyle name="检查单元格 2 3 3 2 3" xfId="29331"/>
    <cellStyle name="检查单元格 2 3 3 2 3 2" xfId="29332"/>
    <cellStyle name="检查单元格 2 3 3 2 4" xfId="29333"/>
    <cellStyle name="检查单元格 2 3 3 3" xfId="29334"/>
    <cellStyle name="检查单元格 2 3 3 3 2" xfId="29335"/>
    <cellStyle name="检查单元格 2 3 3 4" xfId="29336"/>
    <cellStyle name="检查单元格 2 3 3 4 2" xfId="29337"/>
    <cellStyle name="检查单元格 2 3 3 5" xfId="29338"/>
    <cellStyle name="检查单元格 2 3 4 2 2" xfId="29339"/>
    <cellStyle name="检查单元格 2 3 4 2 3" xfId="29340"/>
    <cellStyle name="检查单元格 2 3 4 2 4" xfId="29341"/>
    <cellStyle name="检查单元格 2 3 4 3" xfId="29342"/>
    <cellStyle name="检查单元格 2 3 4 3 2" xfId="29343"/>
    <cellStyle name="检查单元格 2 3 4 4" xfId="29344"/>
    <cellStyle name="检查单元格 2 3 4 4 2" xfId="29345"/>
    <cellStyle name="检查单元格 2 3 4 5" xfId="29346"/>
    <cellStyle name="警告文本 3 2 5 2 2 2" xfId="29347"/>
    <cellStyle name="检查单元格 2 3 5" xfId="29348"/>
    <cellStyle name="检查单元格 2 3 5 2" xfId="29349"/>
    <cellStyle name="检查单元格 2 3 5 2 2" xfId="29350"/>
    <cellStyle name="检查单元格 2 3 5 3 2" xfId="29351"/>
    <cellStyle name="检查单元格 2 3 5 4" xfId="29352"/>
    <cellStyle name="检查单元格 2 3 6" xfId="29353"/>
    <cellStyle name="检查单元格 2 3 6 2" xfId="29354"/>
    <cellStyle name="检查单元格 2 3 7" xfId="29355"/>
    <cellStyle name="检查单元格 2 3 7 2" xfId="29356"/>
    <cellStyle name="检查单元格 2 4 2 2" xfId="29357"/>
    <cellStyle name="检查单元格 2 4 2 2 2" xfId="29358"/>
    <cellStyle name="检查单元格 2 4 2 3" xfId="29359"/>
    <cellStyle name="检查单元格 2 4 2 3 2" xfId="29360"/>
    <cellStyle name="检查单元格 2 4 2 4" xfId="29361"/>
    <cellStyle name="检查单元格 2 4 3" xfId="29362"/>
    <cellStyle name="检查单元格 2 4 3 2" xfId="29363"/>
    <cellStyle name="检查单元格 2 4 4 2" xfId="29364"/>
    <cellStyle name="检查单元格 2 4 5" xfId="29365"/>
    <cellStyle name="检查单元格 2 5" xfId="29366"/>
    <cellStyle name="检查单元格 2 5 2" xfId="29367"/>
    <cellStyle name="检查单元格 2 5 2 2" xfId="29368"/>
    <cellStyle name="检查单元格 2 5 2 2 2" xfId="29369"/>
    <cellStyle name="检查单元格 2 5 2 3 2" xfId="29370"/>
    <cellStyle name="检查单元格 2 5 2 4" xfId="29371"/>
    <cellStyle name="检查单元格 2 6 2" xfId="29372"/>
    <cellStyle name="检查单元格 2 6 2 2" xfId="29373"/>
    <cellStyle name="检查单元格 2 6 2 2 2" xfId="29374"/>
    <cellStyle name="检查单元格 2 6 2 3" xfId="29375"/>
    <cellStyle name="检查单元格 2 6 2 3 2" xfId="29376"/>
    <cellStyle name="检查单元格 2 9 2" xfId="29377"/>
    <cellStyle name="检查单元格 3 2 2" xfId="29378"/>
    <cellStyle name="强调文字颜色 5 3 2 3 2 2 2" xfId="29379"/>
    <cellStyle name="检查单元格 3 2 2 2" xfId="29380"/>
    <cellStyle name="检查单元格 3 2 2 2 2" xfId="29381"/>
    <cellStyle name="检查单元格 3 2 2 2 2 2" xfId="29382"/>
    <cellStyle name="检查单元格 3 2 2 2 2 2 2" xfId="29383"/>
    <cellStyle name="检查单元格 3 2 2 2 2 3" xfId="29384"/>
    <cellStyle name="检查单元格 3 2 2 2 2 4" xfId="29385"/>
    <cellStyle name="检查单元格 3 2 2 2 3" xfId="29386"/>
    <cellStyle name="强调文字颜色 1 3 2 3 2 3 2" xfId="29387"/>
    <cellStyle name="检查单元格 3 2 2 2 3 2" xfId="29388"/>
    <cellStyle name="检查单元格 3 2 2 2 4 2" xfId="29389"/>
    <cellStyle name="检查单元格 3 2 2 2 5" xfId="29390"/>
    <cellStyle name="检查单元格 3 2 2 3" xfId="29391"/>
    <cellStyle name="检查单元格 3 2 2 3 2 4" xfId="29392"/>
    <cellStyle name="检查单元格 3 2 2 4 2 2 2" xfId="29393"/>
    <cellStyle name="检查单元格 3 2 2 4 2 3" xfId="29394"/>
    <cellStyle name="检查单元格 3 2 2 4 2 4" xfId="29395"/>
    <cellStyle name="检查单元格 3 2 2 4 3" xfId="29396"/>
    <cellStyle name="检查单元格 3 2 2 4 3 2" xfId="29397"/>
    <cellStyle name="检查单元格 3 2 2 4 4" xfId="29398"/>
    <cellStyle name="检查单元格 3 2 2 4 4 2" xfId="29399"/>
    <cellStyle name="检查单元格 3 2 2 4 5" xfId="29400"/>
    <cellStyle name="输入 2 2 2 3 2 2" xfId="29401"/>
    <cellStyle name="检查单元格 3 2 2 5" xfId="29402"/>
    <cellStyle name="检查单元格 3 2 2 5 3" xfId="29403"/>
    <cellStyle name="检查单元格 3 2 2 5 3 2" xfId="29404"/>
    <cellStyle name="检查单元格 3 2 2 6" xfId="29405"/>
    <cellStyle name="检查单元格 3 2 3" xfId="29406"/>
    <cellStyle name="检查单元格 3 2 3 2" xfId="29407"/>
    <cellStyle name="检查单元格 3 2 3 2 2" xfId="29408"/>
    <cellStyle name="检查单元格 3 2 3 2 2 2" xfId="29409"/>
    <cellStyle name="检查单元格 3 2 3 2 3" xfId="29410"/>
    <cellStyle name="检查单元格 3 2 3 2 3 2" xfId="29411"/>
    <cellStyle name="检查单元格 3 2 3 3" xfId="29412"/>
    <cellStyle name="检查单元格 3 2 3 4" xfId="29413"/>
    <cellStyle name="检查单元格 3 2 3 5" xfId="29414"/>
    <cellStyle name="检查单元格 3 2 4" xfId="29415"/>
    <cellStyle name="检查单元格 3 2 4 2" xfId="29416"/>
    <cellStyle name="检查单元格 3 2 4 2 3 2" xfId="29417"/>
    <cellStyle name="检查单元格 3 2 4 3" xfId="29418"/>
    <cellStyle name="检查单元格 3 2 4 4" xfId="29419"/>
    <cellStyle name="检查单元格 3 2 4 5" xfId="29420"/>
    <cellStyle name="检查单元格 3 2 5" xfId="29421"/>
    <cellStyle name="检查单元格 3 2 5 2" xfId="29422"/>
    <cellStyle name="检查单元格 3 2 5 2 2" xfId="29423"/>
    <cellStyle name="检查单元格 3 2 5 2 2 2" xfId="29424"/>
    <cellStyle name="检查单元格 3 2 5 2 3" xfId="29425"/>
    <cellStyle name="检查单元格 3 2 5 2 3 2" xfId="29426"/>
    <cellStyle name="检查单元格 3 2 5 2 4" xfId="29427"/>
    <cellStyle name="检查单元格 3 2 5 3 2" xfId="29428"/>
    <cellStyle name="检查单元格 3 2 5 4" xfId="29429"/>
    <cellStyle name="检查单元格 3 2 5 4 2" xfId="29430"/>
    <cellStyle name="检查单元格 3 2 5 5" xfId="29431"/>
    <cellStyle name="检查单元格 3 2 6" xfId="29432"/>
    <cellStyle name="检查单元格 3 2 6 2" xfId="29433"/>
    <cellStyle name="解释性文本 2 9" xfId="29434"/>
    <cellStyle name="检查单元格 3 2 6 3" xfId="29435"/>
    <cellStyle name="检查单元格 3 2 6 3 2" xfId="29436"/>
    <cellStyle name="检查单元格 3 2 6 4" xfId="29437"/>
    <cellStyle name="检查单元格 3 2 7" xfId="29438"/>
    <cellStyle name="检查单元格 3 2 7 2" xfId="29439"/>
    <cellStyle name="解释性文本 3 9" xfId="29440"/>
    <cellStyle name="检查单元格 3 2 8" xfId="29441"/>
    <cellStyle name="检查单元格 3 2 8 2" xfId="29442"/>
    <cellStyle name="检查单元格 3 2 9" xfId="29443"/>
    <cellStyle name="检查单元格 3 3 2 2" xfId="29444"/>
    <cellStyle name="检查单元格 3 3 2 2 2 2" xfId="29445"/>
    <cellStyle name="检查单元格 3 3 2 2 3" xfId="29446"/>
    <cellStyle name="强调文字颜色 1 3 2 4 2 3 2" xfId="29447"/>
    <cellStyle name="检查单元格 3 3 2 2 3 2" xfId="29448"/>
    <cellStyle name="检查单元格 3 3 2 2 4" xfId="29449"/>
    <cellStyle name="检查单元格 3 3 2 3" xfId="29450"/>
    <cellStyle name="检查单元格 3 3 2 3 2" xfId="29451"/>
    <cellStyle name="检查单元格 3 3 2 4" xfId="29452"/>
    <cellStyle name="检查单元格 3 3 2 4 2" xfId="29453"/>
    <cellStyle name="检查单元格 3 3 3" xfId="29454"/>
    <cellStyle name="检查单元格 3 3 3 2" xfId="29455"/>
    <cellStyle name="检查单元格 3 3 3 2 2 2" xfId="29456"/>
    <cellStyle name="检查单元格 3 3 3 2 3" xfId="29457"/>
    <cellStyle name="检查单元格 3 3 3 2 3 2" xfId="29458"/>
    <cellStyle name="检查单元格 3 3 3 2 4" xfId="29459"/>
    <cellStyle name="检查单元格 3 3 3 3" xfId="29460"/>
    <cellStyle name="检查单元格 3 3 3 3 2" xfId="29461"/>
    <cellStyle name="检查单元格 3 3 3 4" xfId="29462"/>
    <cellStyle name="检查单元格 3 3 3 4 2" xfId="29463"/>
    <cellStyle name="检查单元格 3 3 3 5" xfId="29464"/>
    <cellStyle name="检查单元格 3 3 4 2 2 2" xfId="29465"/>
    <cellStyle name="检查单元格 3 3 4 2 3" xfId="29466"/>
    <cellStyle name="检查单元格 3 3 4 2 3 2" xfId="29467"/>
    <cellStyle name="检查单元格 3 3 4 3" xfId="29468"/>
    <cellStyle name="检查单元格 3 3 4 3 2" xfId="29469"/>
    <cellStyle name="检查单元格 3 3 4 4" xfId="29470"/>
    <cellStyle name="检查单元格 3 3 4 5" xfId="29471"/>
    <cellStyle name="检查单元格 3 3 5" xfId="29472"/>
    <cellStyle name="检查单元格 3 3 5 2" xfId="29473"/>
    <cellStyle name="检查单元格 3 3 5 3" xfId="29474"/>
    <cellStyle name="检查单元格 3 3 5 3 2" xfId="29475"/>
    <cellStyle name="检查单元格 3 3 5 4" xfId="29476"/>
    <cellStyle name="检查单元格 3 3 6" xfId="29477"/>
    <cellStyle name="警告文本 3 2 3 2 2 2" xfId="29478"/>
    <cellStyle name="检查单元格 3 3 6 2" xfId="29479"/>
    <cellStyle name="检查单元格 3 3 7" xfId="29480"/>
    <cellStyle name="检查单元格 3 3 7 2" xfId="29481"/>
    <cellStyle name="检查单元格 3 4" xfId="29482"/>
    <cellStyle name="强调文字颜色 5 3 2 3 2 4" xfId="29483"/>
    <cellStyle name="检查单元格 3 4 2" xfId="29484"/>
    <cellStyle name="检查单元格 3 4 2 2" xfId="29485"/>
    <cellStyle name="检查单元格 3 4 2 2 2" xfId="29486"/>
    <cellStyle name="检查单元格 3 4 2 3" xfId="29487"/>
    <cellStyle name="检查单元格 3 4 2 3 2" xfId="29488"/>
    <cellStyle name="检查单元格 3 4 2 4" xfId="29489"/>
    <cellStyle name="检查单元格 3 4 3" xfId="29490"/>
    <cellStyle name="检查单元格 3 4 3 2" xfId="29491"/>
    <cellStyle name="检查单元格 3 4 4 2" xfId="29492"/>
    <cellStyle name="检查单元格 3 4 5" xfId="29493"/>
    <cellStyle name="检查单元格 3 5" xfId="29494"/>
    <cellStyle name="检查单元格 3 5 2" xfId="29495"/>
    <cellStyle name="检查单元格 3 5 2 3 2" xfId="29496"/>
    <cellStyle name="检查单元格 3 6 2 2" xfId="29497"/>
    <cellStyle name="检查单元格 3 6 2 2 2" xfId="29498"/>
    <cellStyle name="检查单元格 3 6 2 3" xfId="29499"/>
    <cellStyle name="检查单元格 3 6 2 3 2" xfId="29500"/>
    <cellStyle name="检查单元格 3 6 4 2" xfId="29501"/>
    <cellStyle name="检查单元格 3 6 5" xfId="29502"/>
    <cellStyle name="检查单元格 3 9 2" xfId="29503"/>
    <cellStyle name="解释性文本 2 10" xfId="29504"/>
    <cellStyle name="强调文字颜色 2 3 2 2 4 4" xfId="29505"/>
    <cellStyle name="解释性文本 2 2 2 2 2" xfId="29506"/>
    <cellStyle name="解释性文本 2 2 2 2 2 2" xfId="29507"/>
    <cellStyle name="解释性文本 2 2 2 2 2 2 2" xfId="29508"/>
    <cellStyle name="解释性文本 2 2 2 2 2 3" xfId="29509"/>
    <cellStyle name="解释性文本 2 2 2 2 2 3 2" xfId="29510"/>
    <cellStyle name="解释性文本 2 2 2 2 2 4" xfId="29511"/>
    <cellStyle name="解释性文本 2 2 2 2 4 2" xfId="29512"/>
    <cellStyle name="解释性文本 2 2 2 3" xfId="29513"/>
    <cellStyle name="解释性文本 2 2 2 3 2" xfId="29514"/>
    <cellStyle name="解释性文本 2 2 2 3 2 2" xfId="29515"/>
    <cellStyle name="解释性文本 2 2 2 3 2 2 2" xfId="29516"/>
    <cellStyle name="解释性文本 2 2 2 3 2 3" xfId="29517"/>
    <cellStyle name="解释性文本 2 2 2 3 2 3 2" xfId="29518"/>
    <cellStyle name="解释性文本 2 2 2 3 2 4" xfId="29519"/>
    <cellStyle name="解释性文本 2 2 2 3 4 2" xfId="29520"/>
    <cellStyle name="解释性文本 2 2 2 3 5" xfId="29521"/>
    <cellStyle name="解释性文本 2 2 2 4" xfId="29522"/>
    <cellStyle name="解释性文本 2 2 2 4 2" xfId="29523"/>
    <cellStyle name="解释性文本 2 2 2 4 2 2" xfId="29524"/>
    <cellStyle name="解释性文本 2 2 2 4 2 2 2" xfId="29525"/>
    <cellStyle name="解释性文本 2 2 2 4 2 3" xfId="29526"/>
    <cellStyle name="解释性文本 2 2 2 4 2 3 2" xfId="29527"/>
    <cellStyle name="解释性文本 2 2 2 4 4 2" xfId="29528"/>
    <cellStyle name="解释性文本 2 2 2 4 5" xfId="29529"/>
    <cellStyle name="解释性文本 2 2 2 5 2 2" xfId="29530"/>
    <cellStyle name="解释性文本 2 2 2 6 2" xfId="29531"/>
    <cellStyle name="解释性文本 2 2 2 7" xfId="29532"/>
    <cellStyle name="解释性文本 2 2 2 8" xfId="29533"/>
    <cellStyle name="解释性文本 2 2 3" xfId="29534"/>
    <cellStyle name="解释性文本 2 2 3 2" xfId="29535"/>
    <cellStyle name="解释性文本 2 2 3 2 3 2" xfId="29536"/>
    <cellStyle name="解释性文本 2 2 3 2 4" xfId="29537"/>
    <cellStyle name="解释性文本 2 2 3 3" xfId="29538"/>
    <cellStyle name="解释性文本 2 2 3 4" xfId="29539"/>
    <cellStyle name="千位分隔 2 2 2 2" xfId="29540"/>
    <cellStyle name="解释性文本 2 2 3 4 2" xfId="29541"/>
    <cellStyle name="千位分隔 2 2 2 2 2" xfId="29542"/>
    <cellStyle name="解释性文本 2 2 4" xfId="29543"/>
    <cellStyle name="解释性文本 2 2 4 2" xfId="29544"/>
    <cellStyle name="解释性文本 2 2 4 2 2" xfId="29545"/>
    <cellStyle name="解释性文本 2 2 4 2 2 2" xfId="29546"/>
    <cellStyle name="解释性文本 2 2 4 2 3" xfId="29547"/>
    <cellStyle name="解释性文本 2 2 4 2 3 2" xfId="29548"/>
    <cellStyle name="解释性文本 2 2 4 2 4" xfId="29549"/>
    <cellStyle name="解释性文本 2 2 4 3" xfId="29550"/>
    <cellStyle name="解释性文本 2 2 4 3 2" xfId="29551"/>
    <cellStyle name="解释性文本 2 2 4 4" xfId="29552"/>
    <cellStyle name="千位分隔 2 2 3 2" xfId="29553"/>
    <cellStyle name="解释性文本 2 2 4 4 2" xfId="29554"/>
    <cellStyle name="千位分隔 2 2 3 2 2" xfId="29555"/>
    <cellStyle name="解释性文本 2 2 5" xfId="29556"/>
    <cellStyle name="解释性文本 2 2 5 2 2" xfId="29557"/>
    <cellStyle name="强调文字颜色 1 2" xfId="29558"/>
    <cellStyle name="输入 2 3 2 2 3" xfId="29559"/>
    <cellStyle name="解释性文本 2 2 5 2 2 2" xfId="29560"/>
    <cellStyle name="强调文字颜色 1 2 2" xfId="29561"/>
    <cellStyle name="输入 2 3 2 2 3 2" xfId="29562"/>
    <cellStyle name="解释性文本 2 2 5 2 3 2" xfId="29563"/>
    <cellStyle name="强调文字颜色 1 3 2" xfId="29564"/>
    <cellStyle name="解释性文本 2 2 5 2 4" xfId="29565"/>
    <cellStyle name="强调文字颜色 1 4" xfId="29566"/>
    <cellStyle name="解释性文本 2 2 5 3 2" xfId="29567"/>
    <cellStyle name="强调文字颜色 2 2" xfId="29568"/>
    <cellStyle name="解释性文本 2 2 6" xfId="29569"/>
    <cellStyle name="解释性文本 2 2 6 2" xfId="29570"/>
    <cellStyle name="解释性文本 2 2 6 2 2" xfId="29571"/>
    <cellStyle name="输入 2 3 3 2 3" xfId="29572"/>
    <cellStyle name="解释性文本 2 2 6 3" xfId="29573"/>
    <cellStyle name="解释性文本 2 2 6 4" xfId="29574"/>
    <cellStyle name="千位分隔 2 2 5 2" xfId="29575"/>
    <cellStyle name="解释性文本 2 2 7" xfId="29576"/>
    <cellStyle name="解释性文本 2 2 7 2" xfId="29577"/>
    <cellStyle name="解释性文本 2 3 2 2" xfId="29578"/>
    <cellStyle name="解释性文本 2 3 2 4 2" xfId="29579"/>
    <cellStyle name="千位分隔 2" xfId="29580"/>
    <cellStyle name="解释性文本 2 3 2 5" xfId="29581"/>
    <cellStyle name="解释性文本 2 3 3" xfId="29582"/>
    <cellStyle name="解释性文本 2 3 3 2" xfId="29583"/>
    <cellStyle name="解释性文本 2 3 3 2 3" xfId="29584"/>
    <cellStyle name="解释性文本 2 3 3 2 3 2" xfId="29585"/>
    <cellStyle name="解释性文本 2 3 3 2 4" xfId="29586"/>
    <cellStyle name="解释性文本 2 3 3 3" xfId="29587"/>
    <cellStyle name="解释性文本 2 3 3 4" xfId="29588"/>
    <cellStyle name="千位分隔 2 3 2 2" xfId="29589"/>
    <cellStyle name="解释性文本 2 3 3 4 2" xfId="29590"/>
    <cellStyle name="千位分隔 2 3 2 2 2" xfId="29591"/>
    <cellStyle name="解释性文本 2 3 4" xfId="29592"/>
    <cellStyle name="解释性文本 2 3 4 2" xfId="29593"/>
    <cellStyle name="解释性文本 2 3 4 2 2" xfId="29594"/>
    <cellStyle name="解释性文本 2 3 4 2 2 2" xfId="29595"/>
    <cellStyle name="解释性文本 2 3 4 2 3" xfId="29596"/>
    <cellStyle name="解释性文本 2 3 4 2 3 2" xfId="29597"/>
    <cellStyle name="注释 3 10 5" xfId="29598"/>
    <cellStyle name="解释性文本 2 3 4 2 4" xfId="29599"/>
    <cellStyle name="解释性文本 2 3 4 3" xfId="29600"/>
    <cellStyle name="解释性文本 2 3 4 3 2" xfId="29601"/>
    <cellStyle name="解释性文本 2 3 4 4" xfId="29602"/>
    <cellStyle name="千位分隔 2 3 3 2" xfId="29603"/>
    <cellStyle name="解释性文本 2 3 4 4 2" xfId="29604"/>
    <cellStyle name="解释性文本 2 3 5 2" xfId="29605"/>
    <cellStyle name="解释性文本 2 3 5 2 2" xfId="29606"/>
    <cellStyle name="解释性文本 2 3 5 3" xfId="29607"/>
    <cellStyle name="解释性文本 2 3 5 4" xfId="29608"/>
    <cellStyle name="解释性文本 2 3 6" xfId="29609"/>
    <cellStyle name="解释性文本 2 3 6 2" xfId="29610"/>
    <cellStyle name="解释性文本 2 3 7" xfId="29611"/>
    <cellStyle name="解释性文本 2 3 7 2" xfId="29612"/>
    <cellStyle name="解释性文本 2 4" xfId="29613"/>
    <cellStyle name="强调文字颜色 3 3 2 2 4 2 2 2" xfId="29614"/>
    <cellStyle name="解释性文本 2 4 2" xfId="29615"/>
    <cellStyle name="解释性文本 2 4 2 2" xfId="29616"/>
    <cellStyle name="强调文字颜色 4 3 2 2 2 3" xfId="29617"/>
    <cellStyle name="解释性文本 2 4 2 3" xfId="29618"/>
    <cellStyle name="强调文字颜色 4 3 2 2 2 4" xfId="29619"/>
    <cellStyle name="解释性文本 2 4 2 4" xfId="29620"/>
    <cellStyle name="强调文字颜色 4 3 2 2 2 5" xfId="29621"/>
    <cellStyle name="解释性文本 2 4 3" xfId="29622"/>
    <cellStyle name="解释性文本 2 4 3 2" xfId="29623"/>
    <cellStyle name="强调文字颜色 4 3 2 2 3 3" xfId="29624"/>
    <cellStyle name="解释性文本 2 4 4" xfId="29625"/>
    <cellStyle name="解释性文本 2 4 4 2" xfId="29626"/>
    <cellStyle name="强调文字颜色 4 3 2 2 4 3" xfId="29627"/>
    <cellStyle name="解释性文本 2 4 5" xfId="29628"/>
    <cellStyle name="解释性文本 2 5" xfId="29629"/>
    <cellStyle name="解释性文本 2 5 2" xfId="29630"/>
    <cellStyle name="解释性文本 2 5 2 2" xfId="29631"/>
    <cellStyle name="强调文字颜色 4 3 2 3 2 3" xfId="29632"/>
    <cellStyle name="解释性文本 2 5 2 3" xfId="29633"/>
    <cellStyle name="强调文字颜色 4 3 2 3 2 4" xfId="29634"/>
    <cellStyle name="解释性文本 2 5 2 4" xfId="29635"/>
    <cellStyle name="解释性文本 2 5 3" xfId="29636"/>
    <cellStyle name="解释性文本 2 5 3 2" xfId="29637"/>
    <cellStyle name="解释性文本 2 5 4" xfId="29638"/>
    <cellStyle name="解释性文本 2 5 4 2" xfId="29639"/>
    <cellStyle name="解释性文本 2 5 5" xfId="29640"/>
    <cellStyle name="解释性文本 2 6" xfId="29641"/>
    <cellStyle name="解释性文本 2 6 2" xfId="29642"/>
    <cellStyle name="解释性文本 2 6 2 2" xfId="29643"/>
    <cellStyle name="强调文字颜色 4 3 2 4 2 3" xfId="29644"/>
    <cellStyle name="解释性文本 2 6 2 3" xfId="29645"/>
    <cellStyle name="强调文字颜色 4 3 2 4 2 4" xfId="29646"/>
    <cellStyle name="解释性文本 2 6 2 4" xfId="29647"/>
    <cellStyle name="解释性文本 2 6 3" xfId="29648"/>
    <cellStyle name="解释性文本 2 6 3 2" xfId="29649"/>
    <cellStyle name="解释性文本 2 6 4" xfId="29650"/>
    <cellStyle name="解释性文本 2 6 4 2" xfId="29651"/>
    <cellStyle name="解释性文本 2 6 5" xfId="29652"/>
    <cellStyle name="解释性文本 2 7" xfId="29653"/>
    <cellStyle name="解释性文本 2 7 4" xfId="29654"/>
    <cellStyle name="解释性文本 2 8" xfId="29655"/>
    <cellStyle name="解释性文本 2 8 2" xfId="29656"/>
    <cellStyle name="解释性文本 3 10" xfId="29657"/>
    <cellStyle name="解释性文本 3 2 2 2 2" xfId="29658"/>
    <cellStyle name="解释性文本 3 2 2 2 2 2" xfId="29659"/>
    <cellStyle name="解释性文本 3 2 2 2 2 2 2" xfId="29660"/>
    <cellStyle name="解释性文本 3 2 2 2 2 3 2" xfId="29661"/>
    <cellStyle name="解释性文本 3 2 2 2 2 4" xfId="29662"/>
    <cellStyle name="解释性文本 3 2 2 2 3" xfId="29663"/>
    <cellStyle name="解释性文本 3 2 2 2 3 2" xfId="29664"/>
    <cellStyle name="解释性文本 3 2 2 2 4" xfId="29665"/>
    <cellStyle name="解释性文本 3 2 2 2 4 2" xfId="29666"/>
    <cellStyle name="解释性文本 3 2 2 2 5" xfId="29667"/>
    <cellStyle name="解释性文本 3 2 2 3" xfId="29668"/>
    <cellStyle name="解释性文本 3 2 2 3 2" xfId="29669"/>
    <cellStyle name="解释性文本 3 2 2 3 2 2" xfId="29670"/>
    <cellStyle name="解释性文本 3 2 2 3 2 2 2" xfId="29671"/>
    <cellStyle name="解释性文本 3 2 2 3 2 3" xfId="29672"/>
    <cellStyle name="解释性文本 3 2 2 3 2 3 2" xfId="29673"/>
    <cellStyle name="解释性文本 3 2 2 3 2 4" xfId="29674"/>
    <cellStyle name="解释性文本 3 2 2 3 3" xfId="29675"/>
    <cellStyle name="解释性文本 3 2 2 3 3 2" xfId="29676"/>
    <cellStyle name="解释性文本 3 2 2 3 4" xfId="29677"/>
    <cellStyle name="解释性文本 3 2 2 3 4 2" xfId="29678"/>
    <cellStyle name="解释性文本 3 2 2 3 5" xfId="29679"/>
    <cellStyle name="解释性文本 3 2 2 4" xfId="29680"/>
    <cellStyle name="解释性文本 3 2 2 4 2" xfId="29681"/>
    <cellStyle name="解释性文本 3 2 2 4 2 2 2" xfId="29682"/>
    <cellStyle name="解释性文本 3 2 2 4 2 3" xfId="29683"/>
    <cellStyle name="解释性文本 3 2 2 4 2 3 2" xfId="29684"/>
    <cellStyle name="解释性文本 3 2 2 4 3" xfId="29685"/>
    <cellStyle name="解释性文本 3 2 2 4 3 2" xfId="29686"/>
    <cellStyle name="解释性文本 3 2 2 4 4" xfId="29687"/>
    <cellStyle name="解释性文本 3 2 2 4 4 2" xfId="29688"/>
    <cellStyle name="解释性文本 3 2 2 4 5" xfId="29689"/>
    <cellStyle name="解释性文本 3 2 2 5" xfId="29690"/>
    <cellStyle name="解释性文本 3 2 2 5 2" xfId="29691"/>
    <cellStyle name="解释性文本 3 2 2 5 3" xfId="29692"/>
    <cellStyle name="解释性文本 3 2 2 5 3 2" xfId="29693"/>
    <cellStyle name="解释性文本 3 2 2 5 4" xfId="29694"/>
    <cellStyle name="解释性文本 3 2 2 6 2" xfId="29695"/>
    <cellStyle name="链接单元格 3 2 2 4" xfId="29696"/>
    <cellStyle name="解释性文本 3 2 2 7" xfId="29697"/>
    <cellStyle name="解释性文本 3 2 2 7 2" xfId="29698"/>
    <cellStyle name="链接单元格 3 2 3 4" xfId="29699"/>
    <cellStyle name="解释性文本 3 2 2 8" xfId="29700"/>
    <cellStyle name="解释性文本 3 2 3" xfId="29701"/>
    <cellStyle name="解释性文本 3 2 3 2" xfId="29702"/>
    <cellStyle name="强调文字颜色 3 2 3" xfId="29703"/>
    <cellStyle name="解释性文本 3 2 3 3" xfId="29704"/>
    <cellStyle name="强调文字颜色 3 2 4" xfId="29705"/>
    <cellStyle name="解释性文本 3 2 3 3 2" xfId="29706"/>
    <cellStyle name="强调文字颜色 3 2 4 2" xfId="29707"/>
    <cellStyle name="解释性文本 3 2 3 4" xfId="29708"/>
    <cellStyle name="千位分隔 3 2 2 2" xfId="29709"/>
    <cellStyle name="强调文字颜色 3 2 5" xfId="29710"/>
    <cellStyle name="解释性文本 3 2 3 4 2" xfId="29711"/>
    <cellStyle name="千位分隔 3 2 2 2 2" xfId="29712"/>
    <cellStyle name="强调文字颜色 3 2 5 2" xfId="29713"/>
    <cellStyle name="解释性文本 3 2 4" xfId="29714"/>
    <cellStyle name="解释性文本 3 2 4 2" xfId="29715"/>
    <cellStyle name="强调文字颜色 3 3 3" xfId="29716"/>
    <cellStyle name="解释性文本 3 2 4 3" xfId="29717"/>
    <cellStyle name="强调文字颜色 3 3 4" xfId="29718"/>
    <cellStyle name="解释性文本 3 2 4 4" xfId="29719"/>
    <cellStyle name="千位分隔 3 2 3 2" xfId="29720"/>
    <cellStyle name="强调文字颜色 3 3 5" xfId="29721"/>
    <cellStyle name="解释性文本 3 2 5" xfId="29722"/>
    <cellStyle name="解释性文本 3 2 5 2" xfId="29723"/>
    <cellStyle name="解释性文本 3 2 5 2 3" xfId="29724"/>
    <cellStyle name="输入 3 3 2 2 4" xfId="29725"/>
    <cellStyle name="解释性文本 3 2 5 2 4" xfId="29726"/>
    <cellStyle name="解释性文本 3 2 5 3" xfId="29727"/>
    <cellStyle name="解释性文本 3 2 5 4" xfId="29728"/>
    <cellStyle name="千位分隔 3 2 4 2" xfId="29729"/>
    <cellStyle name="解释性文本 3 2 6" xfId="29730"/>
    <cellStyle name="解释性文本 3 2 6 2" xfId="29731"/>
    <cellStyle name="解释性文本 3 2 6 2 2" xfId="29732"/>
    <cellStyle name="输入 3 3 3 2 3" xfId="29733"/>
    <cellStyle name="解释性文本 3 2 6 3" xfId="29734"/>
    <cellStyle name="解释性文本 3 2 6 3 2" xfId="29735"/>
    <cellStyle name="解释性文本 3 2 6 4" xfId="29736"/>
    <cellStyle name="千位分隔 3 2 5 2" xfId="29737"/>
    <cellStyle name="解释性文本 3 2 7" xfId="29738"/>
    <cellStyle name="解释性文本 3 2 7 2" xfId="29739"/>
    <cellStyle name="解释性文本 3 3 2 2 2 2" xfId="29740"/>
    <cellStyle name="输入 5" xfId="29741"/>
    <cellStyle name="解释性文本 3 3 2 2 3" xfId="29742"/>
    <cellStyle name="解释性文本 3 3 2 2 3 2" xfId="29743"/>
    <cellStyle name="解释性文本 3 3 2 2 4" xfId="29744"/>
    <cellStyle name="解释性文本 3 3 2 3" xfId="29745"/>
    <cellStyle name="解释性文本 3 3 2 3 2" xfId="29746"/>
    <cellStyle name="解释性文本 3 3 2 4" xfId="29747"/>
    <cellStyle name="解释性文本 3 3 2 4 2" xfId="29748"/>
    <cellStyle name="解释性文本 3 3 2 5" xfId="29749"/>
    <cellStyle name="解释性文本 3 3 3" xfId="29750"/>
    <cellStyle name="解释性文本 3 3 3 2" xfId="29751"/>
    <cellStyle name="强调文字颜色 4 2 3" xfId="29752"/>
    <cellStyle name="解释性文本 3 3 3 2 2 2" xfId="29753"/>
    <cellStyle name="强调文字颜色 4 2 3 2 2" xfId="29754"/>
    <cellStyle name="输入 2 2 2 6 2" xfId="29755"/>
    <cellStyle name="解释性文本 3 3 3 2 3" xfId="29756"/>
    <cellStyle name="强调文字颜色 4 2 3 3" xfId="29757"/>
    <cellStyle name="输入 2 2 2 7" xfId="29758"/>
    <cellStyle name="解释性文本 3 3 3 3" xfId="29759"/>
    <cellStyle name="强调文字颜色 4 2 4" xfId="29760"/>
    <cellStyle name="解释性文本 3 3 3 3 2" xfId="29761"/>
    <cellStyle name="强调文字颜色 4 2 4 2" xfId="29762"/>
    <cellStyle name="解释性文本 3 3 3 4" xfId="29763"/>
    <cellStyle name="千位分隔 3 3 2 2" xfId="29764"/>
    <cellStyle name="强调文字颜色 4 2 5" xfId="29765"/>
    <cellStyle name="解释性文本 3 3 3 4 2" xfId="29766"/>
    <cellStyle name="千位分隔 3 3 2 2 2" xfId="29767"/>
    <cellStyle name="强调文字颜色 4 2 5 2" xfId="29768"/>
    <cellStyle name="解释性文本 3 3 4" xfId="29769"/>
    <cellStyle name="解释性文本 3 3 4 2" xfId="29770"/>
    <cellStyle name="强调文字颜色 4 3 3" xfId="29771"/>
    <cellStyle name="解释性文本 3 3 4 3" xfId="29772"/>
    <cellStyle name="强调文字颜色 4 3 4" xfId="29773"/>
    <cellStyle name="解释性文本 3 3 4 4" xfId="29774"/>
    <cellStyle name="千位分隔 3 3 3 2" xfId="29775"/>
    <cellStyle name="强调文字颜色 4 3 5" xfId="29776"/>
    <cellStyle name="解释性文本 3 3 5" xfId="29777"/>
    <cellStyle name="解释性文本 3 3 5 2" xfId="29778"/>
    <cellStyle name="解释性文本 3 3 5 3" xfId="29779"/>
    <cellStyle name="解释性文本 3 3 5 4" xfId="29780"/>
    <cellStyle name="解释性文本 3 3 6" xfId="29781"/>
    <cellStyle name="强调文字颜色 3 2 2 5 2 2 2" xfId="29782"/>
    <cellStyle name="解释性文本 3 3 6 2" xfId="29783"/>
    <cellStyle name="解释性文本 3 3 7" xfId="29784"/>
    <cellStyle name="解释性文本 3 4" xfId="29785"/>
    <cellStyle name="强调文字颜色 3 3 2 2 4 2 3 2" xfId="29786"/>
    <cellStyle name="解释性文本 3 4 2" xfId="29787"/>
    <cellStyle name="解释性文本 3 4 2 2 2" xfId="29788"/>
    <cellStyle name="强调文字颜色 4 3 3 2 2 3 2" xfId="29789"/>
    <cellStyle name="解释性文本 3 4 2 3" xfId="29790"/>
    <cellStyle name="强调文字颜色 4 3 3 2 2 4" xfId="29791"/>
    <cellStyle name="解释性文本 3 4 2 3 2" xfId="29792"/>
    <cellStyle name="解释性文本 3 4 2 4" xfId="29793"/>
    <cellStyle name="解释性文本 3 4 3" xfId="29794"/>
    <cellStyle name="解释性文本 3 4 3 2" xfId="29795"/>
    <cellStyle name="强调文字颜色 5 2 3" xfId="29796"/>
    <cellStyle name="解释性文本 3 4 4" xfId="29797"/>
    <cellStyle name="解释性文本 3 4 4 2" xfId="29798"/>
    <cellStyle name="强调文字颜色 5 3 3" xfId="29799"/>
    <cellStyle name="解释性文本 3 4 5" xfId="29800"/>
    <cellStyle name="解释性文本 3 5" xfId="29801"/>
    <cellStyle name="解释性文本 3 5 2" xfId="29802"/>
    <cellStyle name="解释性文本 3 5 2 2" xfId="29803"/>
    <cellStyle name="链接单元格 2 2 2 4 2 4" xfId="29804"/>
    <cellStyle name="强调文字颜色 4 3 3 3 2 3" xfId="29805"/>
    <cellStyle name="解释性文本 3 5 2 2 2" xfId="29806"/>
    <cellStyle name="强调文字颜色 4 3 3 3 2 3 2" xfId="29807"/>
    <cellStyle name="注释 2 18" xfId="29808"/>
    <cellStyle name="注释 2 23" xfId="29809"/>
    <cellStyle name="强调文字颜色 4 3 3 3 2 4" xfId="29810"/>
    <cellStyle name="解释性文本 3 5 2 3" xfId="29811"/>
    <cellStyle name="适中 2 2 3 2" xfId="29812"/>
    <cellStyle name="解释性文本 3 5 2 3 2" xfId="29813"/>
    <cellStyle name="适中 2 2 3 2 2" xfId="29814"/>
    <cellStyle name="注释 2 68" xfId="29815"/>
    <cellStyle name="注释 2 73" xfId="29816"/>
    <cellStyle name="解释性文本 3 5 2 4" xfId="29817"/>
    <cellStyle name="适中 2 2 3 3" xfId="29818"/>
    <cellStyle name="解释性文本 3 5 3" xfId="29819"/>
    <cellStyle name="解释性文本 3 5 3 2" xfId="29820"/>
    <cellStyle name="强调文字颜色 6 2 3" xfId="29821"/>
    <cellStyle name="解释性文本 3 5 4" xfId="29822"/>
    <cellStyle name="解释性文本 3 5 4 2" xfId="29823"/>
    <cellStyle name="强调文字颜色 6 3 3" xfId="29824"/>
    <cellStyle name="解释性文本 3 5 5" xfId="29825"/>
    <cellStyle name="解释性文本 3 6 2 4" xfId="29826"/>
    <cellStyle name="适中 2 3 3 3" xfId="29827"/>
    <cellStyle name="解释性文本 3 7 3 2" xfId="29828"/>
    <cellStyle name="解释性文本 3 7 4" xfId="29829"/>
    <cellStyle name="注释 2 3 2" xfId="29830"/>
    <cellStyle name="解释性文本 3 8" xfId="29831"/>
    <cellStyle name="警告文本 2" xfId="29832"/>
    <cellStyle name="警告文本 2 10" xfId="29833"/>
    <cellStyle name="警告文本 2 2 2 6 2" xfId="29834"/>
    <cellStyle name="警告文本 2 2 2 7" xfId="29835"/>
    <cellStyle name="警告文本 2 2 2 7 2" xfId="29836"/>
    <cellStyle name="警告文本 2 2 2 8" xfId="29837"/>
    <cellStyle name="警告文本 2 2 3 2 2 2" xfId="29838"/>
    <cellStyle name="警告文本 2 2 3 3 2" xfId="29839"/>
    <cellStyle name="警告文本 2 2 4 3 2" xfId="29840"/>
    <cellStyle name="警告文本 2 2 5 2 2 2" xfId="29841"/>
    <cellStyle name="警告文本 2 2 5 2 3" xfId="29842"/>
    <cellStyle name="警告文本 2 2 5 2 3 2" xfId="29843"/>
    <cellStyle name="警告文本 2 2 5 2 4" xfId="29844"/>
    <cellStyle name="警告文本 2 2 5 4" xfId="29845"/>
    <cellStyle name="警告文本 2 2 5 5" xfId="29846"/>
    <cellStyle name="警告文本 2 2 6 2 2" xfId="29847"/>
    <cellStyle name="警告文本 2 2 6 3" xfId="29848"/>
    <cellStyle name="警告文本 2 2 6 3 2" xfId="29849"/>
    <cellStyle name="警告文本 2 2 6 4" xfId="29850"/>
    <cellStyle name="警告文本 2 2 7 2" xfId="29851"/>
    <cellStyle name="强调文字颜色 2 3 2 3 2 3" xfId="29852"/>
    <cellStyle name="警告文本 2 2 8" xfId="29853"/>
    <cellStyle name="警告文本 2 2 8 2" xfId="29854"/>
    <cellStyle name="警告文本 2 2 9" xfId="29855"/>
    <cellStyle name="警告文本 2 3 2 2 2" xfId="29856"/>
    <cellStyle name="警告文本 2 3 2 2 2 2" xfId="29857"/>
    <cellStyle name="警告文本 2 3 2 2 3" xfId="29858"/>
    <cellStyle name="警告文本 2 3 2 2 3 2" xfId="29859"/>
    <cellStyle name="警告文本 2 3 2 3" xfId="29860"/>
    <cellStyle name="警告文本 2 3 2 3 2" xfId="29861"/>
    <cellStyle name="警告文本 2 3 2 4" xfId="29862"/>
    <cellStyle name="警告文本 2 3 2 4 2" xfId="29863"/>
    <cellStyle name="警告文本 2 3 2 5" xfId="29864"/>
    <cellStyle name="警告文本 2 3 3 2" xfId="29865"/>
    <cellStyle name="警告文本 2 3 3 2 2 2" xfId="29866"/>
    <cellStyle name="警告文本 2 3 4" xfId="29867"/>
    <cellStyle name="警告文本 2 3 4 2" xfId="29868"/>
    <cellStyle name="警告文本 2 3 4 2 2" xfId="29869"/>
    <cellStyle name="警告文本 2 3 4 2 2 2" xfId="29870"/>
    <cellStyle name="警告文本 2 3 4 2 3" xfId="29871"/>
    <cellStyle name="警告文本 2 3 4 2 3 2" xfId="29872"/>
    <cellStyle name="警告文本 2 3 6" xfId="29873"/>
    <cellStyle name="警告文本 2 3 6 2" xfId="29874"/>
    <cellStyle name="警告文本 2 3 7" xfId="29875"/>
    <cellStyle name="警告文本 2 3 8" xfId="29876"/>
    <cellStyle name="警告文本 2 4 3 2" xfId="29877"/>
    <cellStyle name="强调文字颜色 2 3 2 2 4" xfId="29878"/>
    <cellStyle name="警告文本 2 5 2 2 2" xfId="29879"/>
    <cellStyle name="警告文本 2 5 2 3 2" xfId="29880"/>
    <cellStyle name="警告文本 2 5 2 4" xfId="29881"/>
    <cellStyle name="警告文本 2 5 3 2" xfId="29882"/>
    <cellStyle name="强调文字颜色 2 3 3 2 4" xfId="29883"/>
    <cellStyle name="警告文本 2 5 4 2" xfId="29884"/>
    <cellStyle name="强调文字颜色 2 3 3 3 4" xfId="29885"/>
    <cellStyle name="警告文本 2 6 2 3" xfId="29886"/>
    <cellStyle name="警告文本 2 6 2 4" xfId="29887"/>
    <cellStyle name="警告文本 2 6 3 2" xfId="29888"/>
    <cellStyle name="强调文字颜色 2 3 4 2 4" xfId="29889"/>
    <cellStyle name="警告文本 2 6 4" xfId="29890"/>
    <cellStyle name="警告文本 2 6 4 2" xfId="29891"/>
    <cellStyle name="警告文本 2 6 5" xfId="29892"/>
    <cellStyle name="警告文本 2 7 2 2" xfId="29893"/>
    <cellStyle name="警告文本 2 7 3" xfId="29894"/>
    <cellStyle name="警告文本 2 7 3 2" xfId="29895"/>
    <cellStyle name="强调文字颜色 2 3 5 2 4" xfId="29896"/>
    <cellStyle name="警告文本 2 7 4" xfId="29897"/>
    <cellStyle name="警告文本 2 8" xfId="29898"/>
    <cellStyle name="警告文本 2 8 2" xfId="29899"/>
    <cellStyle name="警告文本 2 9" xfId="29900"/>
    <cellStyle name="警告文本 2 9 2" xfId="29901"/>
    <cellStyle name="警告文本 3" xfId="29902"/>
    <cellStyle name="警告文本 3 2" xfId="29903"/>
    <cellStyle name="警告文本 3 2 2" xfId="29904"/>
    <cellStyle name="警告文本 3 2 2 2 2 2" xfId="29905"/>
    <cellStyle name="警告文本 3 2 2 2 2 2 2" xfId="29906"/>
    <cellStyle name="警告文本 3 2 2 2 2 3" xfId="29907"/>
    <cellStyle name="警告文本 3 2 2 2 2 3 2" xfId="29908"/>
    <cellStyle name="警告文本 3 2 2 2 2 4" xfId="29909"/>
    <cellStyle name="警告文本 3 2 2 2 3" xfId="29910"/>
    <cellStyle name="警告文本 3 2 2 2 4" xfId="29911"/>
    <cellStyle name="警告文本 3 2 2 2 5" xfId="29912"/>
    <cellStyle name="警告文本 3 2 2 3 2" xfId="29913"/>
    <cellStyle name="警告文本 3 2 2 3 2 2" xfId="29914"/>
    <cellStyle name="警告文本 3 2 2 3 2 2 2" xfId="29915"/>
    <cellStyle name="警告文本 3 2 2 3 2 3" xfId="29916"/>
    <cellStyle name="警告文本 3 2 2 3 2 3 2" xfId="29917"/>
    <cellStyle name="输出 3 2 4 2 4" xfId="29918"/>
    <cellStyle name="警告文本 3 2 2 3 2 4" xfId="29919"/>
    <cellStyle name="警告文本 3 2 2 3 3" xfId="29920"/>
    <cellStyle name="警告文本 3 2 2 3 3 2" xfId="29921"/>
    <cellStyle name="警告文本 3 2 2 3 4" xfId="29922"/>
    <cellStyle name="警告文本 3 2 2 3 5" xfId="29923"/>
    <cellStyle name="警告文本 3 2 2 4" xfId="29924"/>
    <cellStyle name="警告文本 3 2 2 4 2" xfId="29925"/>
    <cellStyle name="警告文本 3 2 2 4 2 2" xfId="29926"/>
    <cellStyle name="警告文本 3 2 2 4 2 2 2" xfId="29927"/>
    <cellStyle name="警告文本 3 2 2 4 2 3" xfId="29928"/>
    <cellStyle name="警告文本 3 2 2 4 2 4" xfId="29929"/>
    <cellStyle name="警告文本 3 2 2 4 3" xfId="29930"/>
    <cellStyle name="警告文本 3 2 2 4 3 2" xfId="29931"/>
    <cellStyle name="警告文本 3 2 2 4 4" xfId="29932"/>
    <cellStyle name="警告文本 3 2 2 4 4 2" xfId="29933"/>
    <cellStyle name="警告文本 3 2 2 4 5" xfId="29934"/>
    <cellStyle name="警告文本 3 2 2 5" xfId="29935"/>
    <cellStyle name="警告文本 3 2 2 5 3 2" xfId="29936"/>
    <cellStyle name="警告文本 3 2 2 5 4" xfId="29937"/>
    <cellStyle name="警告文本 3 2 2 6" xfId="29938"/>
    <cellStyle name="输出 2 2 5 2" xfId="29939"/>
    <cellStyle name="警告文本 3 2 2 6 2" xfId="29940"/>
    <cellStyle name="输出 2 2 5 2 2" xfId="29941"/>
    <cellStyle name="警告文本 3 2 2 7" xfId="29942"/>
    <cellStyle name="输出 2 2 5 3" xfId="29943"/>
    <cellStyle name="警告文本 3 2 2 7 2" xfId="29944"/>
    <cellStyle name="输出 2 2 5 3 2" xfId="29945"/>
    <cellStyle name="警告文本 3 2 2 8" xfId="29946"/>
    <cellStyle name="输出 2 2 5 4" xfId="29947"/>
    <cellStyle name="警告文本 3 2 3" xfId="29948"/>
    <cellStyle name="警告文本 3 2 3 2" xfId="29949"/>
    <cellStyle name="警告文本 3 2 3 2 2" xfId="29950"/>
    <cellStyle name="警告文本 3 2 3 2 3" xfId="29951"/>
    <cellStyle name="警告文本 3 2 3 2 3 2" xfId="29952"/>
    <cellStyle name="警告文本 3 2 3 3" xfId="29953"/>
    <cellStyle name="警告文本 3 2 3 5" xfId="29954"/>
    <cellStyle name="警告文本 3 2 4" xfId="29955"/>
    <cellStyle name="警告文本 3 2 4 2" xfId="29956"/>
    <cellStyle name="警告文本 3 2 4 2 2" xfId="29957"/>
    <cellStyle name="警告文本 3 2 4 2 2 2" xfId="29958"/>
    <cellStyle name="警告文本 3 2 4 2 3" xfId="29959"/>
    <cellStyle name="警告文本 3 2 4 2 3 2" xfId="29960"/>
    <cellStyle name="警告文本 3 2 4 2 4" xfId="29961"/>
    <cellStyle name="警告文本 3 2 4 3" xfId="29962"/>
    <cellStyle name="警告文本 3 2 4 3 2" xfId="29963"/>
    <cellStyle name="警告文本 3 2 4 4" xfId="29964"/>
    <cellStyle name="警告文本 3 2 4 4 2" xfId="29965"/>
    <cellStyle name="警告文本 3 2 4 5" xfId="29966"/>
    <cellStyle name="警告文本 3 2 5 2 2" xfId="29967"/>
    <cellStyle name="警告文本 3 2 5 2 3 2" xfId="29968"/>
    <cellStyle name="警告文本 3 2 5 2 4" xfId="29969"/>
    <cellStyle name="警告文本 3 2 6 2 2" xfId="29970"/>
    <cellStyle name="警告文本 3 2 6 3 2" xfId="29971"/>
    <cellStyle name="警告文本 3 2 6 4" xfId="29972"/>
    <cellStyle name="警告文本 3 2 7 2" xfId="29973"/>
    <cellStyle name="强调文字颜色 2 3 3 3 2 3" xfId="29974"/>
    <cellStyle name="警告文本 3 2 8" xfId="29975"/>
    <cellStyle name="警告文本 3 2 8 2" xfId="29976"/>
    <cellStyle name="警告文本 3 2 9" xfId="29977"/>
    <cellStyle name="警告文本 3 3" xfId="29978"/>
    <cellStyle name="警告文本 3 3 2" xfId="29979"/>
    <cellStyle name="警告文本 3 3 2 2 3" xfId="29980"/>
    <cellStyle name="警告文本 3 3 2 2 3 2" xfId="29981"/>
    <cellStyle name="警告文本 3 3 2 2 4" xfId="29982"/>
    <cellStyle name="警告文本 3 3 2 4" xfId="29983"/>
    <cellStyle name="警告文本 3 3 2 5" xfId="29984"/>
    <cellStyle name="警告文本 3 3 3" xfId="29985"/>
    <cellStyle name="警告文本 3 3 3 2" xfId="29986"/>
    <cellStyle name="警告文本 3 3 3 2 2" xfId="29987"/>
    <cellStyle name="警告文本 3 3 3 2 2 2" xfId="29988"/>
    <cellStyle name="警告文本 3 3 3 2 3" xfId="29989"/>
    <cellStyle name="警告文本 3 3 3 2 3 2" xfId="29990"/>
    <cellStyle name="警告文本 3 3 3 3 2" xfId="29991"/>
    <cellStyle name="警告文本 3 3 3 4" xfId="29992"/>
    <cellStyle name="警告文本 3 3 3 4 2" xfId="29993"/>
    <cellStyle name="警告文本 3 3 3 5" xfId="29994"/>
    <cellStyle name="警告文本 3 3 4" xfId="29995"/>
    <cellStyle name="警告文本 3 3 4 2" xfId="29996"/>
    <cellStyle name="警告文本 3 3 4 2 2" xfId="29997"/>
    <cellStyle name="警告文本 3 3 4 2 2 2" xfId="29998"/>
    <cellStyle name="警告文本 3 3 4 2 3" xfId="29999"/>
    <cellStyle name="警告文本 3 3 4 2 3 2" xfId="30000"/>
    <cellStyle name="警告文本 3 3 4 2 4" xfId="30001"/>
    <cellStyle name="警告文本 3 3 4 3 2" xfId="30002"/>
    <cellStyle name="警告文本 3 3 4 4" xfId="30003"/>
    <cellStyle name="警告文本 3 3 4 5" xfId="30004"/>
    <cellStyle name="警告文本 3 3 5 2" xfId="30005"/>
    <cellStyle name="警告文本 3 3 5 2 2" xfId="30006"/>
    <cellStyle name="警告文本 3 4" xfId="30007"/>
    <cellStyle name="警告文本 3 4 2" xfId="30008"/>
    <cellStyle name="警告文本 3 4 2 4" xfId="30009"/>
    <cellStyle name="警告文本 3 4 3" xfId="30010"/>
    <cellStyle name="警告文本 3 4 3 2" xfId="30011"/>
    <cellStyle name="警告文本 3 4 4 2" xfId="30012"/>
    <cellStyle name="警告文本 3 5" xfId="30013"/>
    <cellStyle name="警告文本 3 5 2" xfId="30014"/>
    <cellStyle name="警告文本 3 5 2 4" xfId="30015"/>
    <cellStyle name="警告文本 3 5 3" xfId="30016"/>
    <cellStyle name="警告文本 3 5 3 2" xfId="30017"/>
    <cellStyle name="警告文本 3 5 4 2" xfId="30018"/>
    <cellStyle name="警告文本 3 5 5" xfId="30019"/>
    <cellStyle name="警告文本 3 6" xfId="30020"/>
    <cellStyle name="警告文本 3 6 2" xfId="30021"/>
    <cellStyle name="警告文本 3 6 2 4" xfId="30022"/>
    <cellStyle name="警告文本 3 6 3" xfId="30023"/>
    <cellStyle name="警告文本 3 6 3 2" xfId="30024"/>
    <cellStyle name="警告文本 3 6 4" xfId="30025"/>
    <cellStyle name="警告文本 3 6 4 2" xfId="30026"/>
    <cellStyle name="警告文本 3 6 5" xfId="30027"/>
    <cellStyle name="警告文本 3 7" xfId="30028"/>
    <cellStyle name="警告文本 3 7 2" xfId="30029"/>
    <cellStyle name="警告文本 3 7 2 2" xfId="30030"/>
    <cellStyle name="输入 3 2 2 4 2 4" xfId="30031"/>
    <cellStyle name="警告文本 3 7 3" xfId="30032"/>
    <cellStyle name="警告文本 3 7 3 2" xfId="30033"/>
    <cellStyle name="警告文本 3 7 4" xfId="30034"/>
    <cellStyle name="警告文本 3 8" xfId="30035"/>
    <cellStyle name="警告文本 3 8 2" xfId="30036"/>
    <cellStyle name="警告文本 3 9" xfId="30037"/>
    <cellStyle name="警告文本 4" xfId="30038"/>
    <cellStyle name="警告文本 4 2" xfId="30039"/>
    <cellStyle name="警告文本 5" xfId="30040"/>
    <cellStyle name="链接单元格 2" xfId="30041"/>
    <cellStyle name="链接单元格 2 10" xfId="30042"/>
    <cellStyle name="链接单元格 2 2 2" xfId="30043"/>
    <cellStyle name="链接单元格 2 2 2 2" xfId="30044"/>
    <cellStyle name="链接单元格 2 2 2 2 2" xfId="30045"/>
    <cellStyle name="链接单元格 2 2 2 2 2 2 2" xfId="30046"/>
    <cellStyle name="链接单元格 2 2 2 2 3" xfId="30047"/>
    <cellStyle name="链接单元格 2 2 2 2 3 2" xfId="30048"/>
    <cellStyle name="链接单元格 2 2 2 2 4 2" xfId="30049"/>
    <cellStyle name="链接单元格 2 2 2 3" xfId="30050"/>
    <cellStyle name="链接单元格 2 2 2 3 2" xfId="30051"/>
    <cellStyle name="链接单元格 2 2 2 3 2 2" xfId="30052"/>
    <cellStyle name="链接单元格 2 2 2 3 2 2 2" xfId="30053"/>
    <cellStyle name="注释 2 18 2 3" xfId="30054"/>
    <cellStyle name="注释 2 23 2 3" xfId="30055"/>
    <cellStyle name="链接单元格 2 2 2 3 3" xfId="30056"/>
    <cellStyle name="链接单元格 2 2 2 3 3 2" xfId="30057"/>
    <cellStyle name="链接单元格 2 2 2 3 4" xfId="30058"/>
    <cellStyle name="链接单元格 2 2 2 3 4 2" xfId="30059"/>
    <cellStyle name="链接单元格 2 2 2 3 5" xfId="30060"/>
    <cellStyle name="链接单元格 2 2 2 4 2 2 2" xfId="30061"/>
    <cellStyle name="注释 2 68 2 3" xfId="30062"/>
    <cellStyle name="注释 2 73 2 3" xfId="30063"/>
    <cellStyle name="链接单元格 2 2 2 4 2 3 2" xfId="30064"/>
    <cellStyle name="强调文字颜色 4 3 3 3 2 2 2" xfId="30065"/>
    <cellStyle name="链接单元格 2 2 2 4 4 2" xfId="30066"/>
    <cellStyle name="链接单元格 2 2 2 5 2 2" xfId="30067"/>
    <cellStyle name="链接单元格 2 2 2 5 3" xfId="30068"/>
    <cellStyle name="链接单元格 2 2 2 5 3 2" xfId="30069"/>
    <cellStyle name="链接单元格 2 2 2 5 4" xfId="30070"/>
    <cellStyle name="链接单元格 2 2 2 7 2" xfId="30071"/>
    <cellStyle name="注释 2 3 2 2 3" xfId="30072"/>
    <cellStyle name="链接单元格 2 2 4 2 2" xfId="30073"/>
    <cellStyle name="链接单元格 2 2 4 2 3" xfId="30074"/>
    <cellStyle name="链接单元格 2 2 4 2 3 2" xfId="30075"/>
    <cellStyle name="链接单元格 2 2 4 2 4" xfId="30076"/>
    <cellStyle name="链接单元格 2 2 4 3" xfId="30077"/>
    <cellStyle name="链接单元格 2 2 4 3 2" xfId="30078"/>
    <cellStyle name="链接单元格 2 3 2 2" xfId="30079"/>
    <cellStyle name="链接单元格 2 3 2 2 2" xfId="30080"/>
    <cellStyle name="链接单元格 2 3 2 2 2 2" xfId="30081"/>
    <cellStyle name="链接单元格 2 3 2 2 3" xfId="30082"/>
    <cellStyle name="链接单元格 2 3 2 2 3 2" xfId="30083"/>
    <cellStyle name="链接单元格 2 3 2 2 4" xfId="30084"/>
    <cellStyle name="链接单元格 2 3 3 2 3" xfId="30085"/>
    <cellStyle name="链接单元格 2 3 3 2 4" xfId="30086"/>
    <cellStyle name="链接单元格 2 3 3 4 2" xfId="30087"/>
    <cellStyle name="链接单元格 2 3 3 5" xfId="30088"/>
    <cellStyle name="链接单元格 2 3 4 3" xfId="30089"/>
    <cellStyle name="链接单元格 2 3 4 3 2" xfId="30090"/>
    <cellStyle name="链接单元格 2 3 4 4" xfId="30091"/>
    <cellStyle name="强调文字颜色 2 2 9 2" xfId="30092"/>
    <cellStyle name="链接单元格 2 3 4 4 2" xfId="30093"/>
    <cellStyle name="链接单元格 2 3 4 5" xfId="30094"/>
    <cellStyle name="链接单元格 2 4" xfId="30095"/>
    <cellStyle name="链接单元格 2 4 2" xfId="30096"/>
    <cellStyle name="链接单元格 2 4 2 2" xfId="30097"/>
    <cellStyle name="链接单元格 2 4 2 2 2" xfId="30098"/>
    <cellStyle name="链接单元格 2 5" xfId="30099"/>
    <cellStyle name="链接单元格 2 5 2" xfId="30100"/>
    <cellStyle name="链接单元格 2 5 2 2" xfId="30101"/>
    <cellStyle name="链接单元格 2 5 2 2 2" xfId="30102"/>
    <cellStyle name="链接单元格 2 5 2 3" xfId="30103"/>
    <cellStyle name="强调文字颜色 5 2 3 2 2" xfId="30104"/>
    <cellStyle name="输入 3 2 2 6 2" xfId="30105"/>
    <cellStyle name="链接单元格 2 5 2 3 2" xfId="30106"/>
    <cellStyle name="强调文字颜色 5 2 3 2 2 2" xfId="30107"/>
    <cellStyle name="链接单元格 2 6" xfId="30108"/>
    <cellStyle name="链接单元格 2 6 2 3 2" xfId="30109"/>
    <cellStyle name="强调文字颜色 5 2 4 2 2 2" xfId="30110"/>
    <cellStyle name="链接单元格 2 6 2 4" xfId="30111"/>
    <cellStyle name="强调文字颜色 5 2 4 2 3" xfId="30112"/>
    <cellStyle name="链接单元格 2 7" xfId="30113"/>
    <cellStyle name="链接单元格 2 8" xfId="30114"/>
    <cellStyle name="链接单元格 2 9 2" xfId="30115"/>
    <cellStyle name="链接单元格 3" xfId="30116"/>
    <cellStyle name="链接单元格 3 10" xfId="30117"/>
    <cellStyle name="链接单元格 3 2" xfId="30118"/>
    <cellStyle name="链接单元格 3 2 2" xfId="30119"/>
    <cellStyle name="链接单元格 3 2 2 2" xfId="30120"/>
    <cellStyle name="链接单元格 3 2 2 2 2 3 2" xfId="30121"/>
    <cellStyle name="链接单元格 3 2 2 2 2 4" xfId="30122"/>
    <cellStyle name="链接单元格 3 2 2 3" xfId="30123"/>
    <cellStyle name="链接单元格 3 2 2 3 2" xfId="30124"/>
    <cellStyle name="链接单元格 3 2 2 3 2 2 2" xfId="30125"/>
    <cellStyle name="链接单元格 3 5 2 3 2" xfId="30126"/>
    <cellStyle name="链接单元格 3 2 2 3 2 3" xfId="30127"/>
    <cellStyle name="强调文字颜色 5 3 3 2 2 2" xfId="30128"/>
    <cellStyle name="链接单元格 3 2 2 3 2 3 2" xfId="30129"/>
    <cellStyle name="强调文字颜色 5 3 3 2 2 2 2" xfId="30130"/>
    <cellStyle name="链接单元格 3 2 2 3 3" xfId="30131"/>
    <cellStyle name="链接单元格 3 2 2 3 4" xfId="30132"/>
    <cellStyle name="链接单元格 3 2 2 3 4 2" xfId="30133"/>
    <cellStyle name="链接单元格 3 2 2 3 5" xfId="30134"/>
    <cellStyle name="链接单元格 3 2 2 4 2" xfId="30135"/>
    <cellStyle name="链接单元格 3 2 2 4 2 2 2" xfId="30136"/>
    <cellStyle name="链接单元格 3 2 2 4 2 3" xfId="30137"/>
    <cellStyle name="强调文字颜色 5 3 3 3 2 2" xfId="30138"/>
    <cellStyle name="链接单元格 3 2 2 4 2 3 2" xfId="30139"/>
    <cellStyle name="强调文字颜色 5 3 3 3 2 2 2" xfId="30140"/>
    <cellStyle name="链接单元格 3 2 2 4 3" xfId="30141"/>
    <cellStyle name="链接单元格 3 2 2 4 4 2" xfId="30142"/>
    <cellStyle name="链接单元格 3 2 2 4 5" xfId="30143"/>
    <cellStyle name="链接单元格 3 2 2 5" xfId="30144"/>
    <cellStyle name="链接单元格 3 2 2 5 2" xfId="30145"/>
    <cellStyle name="链接单元格 3 2 2 5 3" xfId="30146"/>
    <cellStyle name="链接单元格 3 2 2 5 4" xfId="30147"/>
    <cellStyle name="链接单元格 3 2 2 6" xfId="30148"/>
    <cellStyle name="链接单元格 3 2 2 6 2" xfId="30149"/>
    <cellStyle name="链接单元格 3 2 2 7 2" xfId="30150"/>
    <cellStyle name="链接单元格 3 2 3" xfId="30151"/>
    <cellStyle name="链接单元格 3 2 3 2" xfId="30152"/>
    <cellStyle name="链接单元格 3 2 3 3" xfId="30153"/>
    <cellStyle name="链接单元格 3 2 3 3 2" xfId="30154"/>
    <cellStyle name="链接单元格 3 2 3 4 2" xfId="30155"/>
    <cellStyle name="链接单元格 3 2 3 5" xfId="30156"/>
    <cellStyle name="链接单元格 3 2 4" xfId="30157"/>
    <cellStyle name="链接单元格 3 2 4 2" xfId="30158"/>
    <cellStyle name="链接单元格 3 2 4 2 2" xfId="30159"/>
    <cellStyle name="链接单元格 3 2 4 2 3" xfId="30160"/>
    <cellStyle name="链接单元格 3 2 4 2 4" xfId="30161"/>
    <cellStyle name="链接单元格 3 2 4 3" xfId="30162"/>
    <cellStyle name="链接单元格 3 2 4 3 2" xfId="30163"/>
    <cellStyle name="链接单元格 3 2 4 4" xfId="30164"/>
    <cellStyle name="链接单元格 3 2 4 4 2" xfId="30165"/>
    <cellStyle name="链接单元格 3 2 4 5" xfId="30166"/>
    <cellStyle name="链接单元格 3 2 5 2 2 2" xfId="30167"/>
    <cellStyle name="链接单元格 3 2 5 2 3" xfId="30168"/>
    <cellStyle name="链接单元格 3 2 5 2 3 2" xfId="30169"/>
    <cellStyle name="链接单元格 3 2 5 2 4" xfId="30170"/>
    <cellStyle name="链接单元格 3 2 5 3 2" xfId="30171"/>
    <cellStyle name="链接单元格 3 2 5 4" xfId="30172"/>
    <cellStyle name="链接单元格 3 2 5 4 2" xfId="30173"/>
    <cellStyle name="链接单元格 3 2 6 3 2" xfId="30174"/>
    <cellStyle name="链接单元格 3 2 6 4" xfId="30175"/>
    <cellStyle name="链接单元格 3 3" xfId="30176"/>
    <cellStyle name="链接单元格 3 3 2 2" xfId="30177"/>
    <cellStyle name="链接单元格 3 3 2 2 2" xfId="30178"/>
    <cellStyle name="链接单元格 3 3 2 2 2 2" xfId="30179"/>
    <cellStyle name="链接单元格 3 3 2 2 3" xfId="30180"/>
    <cellStyle name="链接单元格 3 3 2 2 3 2" xfId="30181"/>
    <cellStyle name="链接单元格 3 3 2 2 4" xfId="30182"/>
    <cellStyle name="链接单元格 3 3 2 3" xfId="30183"/>
    <cellStyle name="注释 2 25 2 3 2" xfId="30184"/>
    <cellStyle name="注释 2 30 2 3 2" xfId="30185"/>
    <cellStyle name="链接单元格 3 3 2 3 2" xfId="30186"/>
    <cellStyle name="链接单元格 3 3 2 4 2" xfId="30187"/>
    <cellStyle name="强调文字颜色 3 2 7 2 2" xfId="30188"/>
    <cellStyle name="链接单元格 3 3 3" xfId="30189"/>
    <cellStyle name="链接单元格 3 3 3 2" xfId="30190"/>
    <cellStyle name="链接单元格 3 3 3 2 2" xfId="30191"/>
    <cellStyle name="链接单元格 3 3 3 2 2 2" xfId="30192"/>
    <cellStyle name="链接单元格 3 3 3 2 3" xfId="30193"/>
    <cellStyle name="链接单元格 3 3 3 2 3 2" xfId="30194"/>
    <cellStyle name="链接单元格 3 3 3 2 4" xfId="30195"/>
    <cellStyle name="链接单元格 3 3 3 3" xfId="30196"/>
    <cellStyle name="链接单元格 3 3 3 3 2" xfId="30197"/>
    <cellStyle name="链接单元格 3 3 3 4" xfId="30198"/>
    <cellStyle name="强调文字颜色 3 2 8 2" xfId="30199"/>
    <cellStyle name="链接单元格 3 3 3 4 2" xfId="30200"/>
    <cellStyle name="链接单元格 3 3 4" xfId="30201"/>
    <cellStyle name="链接单元格 3 3 4 2" xfId="30202"/>
    <cellStyle name="链接单元格 3 3 4 2 2" xfId="30203"/>
    <cellStyle name="链接单元格 3 3 4 2 2 2" xfId="30204"/>
    <cellStyle name="链接单元格 3 3 4 2 3" xfId="30205"/>
    <cellStyle name="链接单元格 3 3 4 2 4" xfId="30206"/>
    <cellStyle name="链接单元格 3 3 4 3" xfId="30207"/>
    <cellStyle name="链接单元格 3 3 4 3 2" xfId="30208"/>
    <cellStyle name="链接单元格 3 3 4 4" xfId="30209"/>
    <cellStyle name="强调文字颜色 3 2 9 2" xfId="30210"/>
    <cellStyle name="链接单元格 3 3 4 4 2" xfId="30211"/>
    <cellStyle name="链接单元格 3 3 5 3 2" xfId="30212"/>
    <cellStyle name="链接单元格 3 4" xfId="30213"/>
    <cellStyle name="链接单元格 3 5" xfId="30214"/>
    <cellStyle name="链接单元格 3 5 2 2 2" xfId="30215"/>
    <cellStyle name="链接单元格 3 5 2 3" xfId="30216"/>
    <cellStyle name="强调文字颜色 5 3 3 2 2" xfId="30217"/>
    <cellStyle name="链接单元格 3 5 3 2" xfId="30218"/>
    <cellStyle name="链接单元格 3 5 4 2" xfId="30219"/>
    <cellStyle name="链接单元格 3 6" xfId="30220"/>
    <cellStyle name="链接单元格 3 6 2 3 2" xfId="30221"/>
    <cellStyle name="强调文字颜色 5 3 4 2 2 2" xfId="30222"/>
    <cellStyle name="链接单元格 3 6 2 4" xfId="30223"/>
    <cellStyle name="强调文字颜色 5 3 4 2 3" xfId="30224"/>
    <cellStyle name="链接单元格 3 7" xfId="30225"/>
    <cellStyle name="链接单元格 3 9 2" xfId="30226"/>
    <cellStyle name="链接单元格 4" xfId="30227"/>
    <cellStyle name="链接单元格 4 2" xfId="30228"/>
    <cellStyle name="千位分隔 2 11" xfId="30229"/>
    <cellStyle name="千位分隔 2 2" xfId="30230"/>
    <cellStyle name="千位分隔 2 2 2" xfId="30231"/>
    <cellStyle name="千位分隔 2 2 2 2 2 2" xfId="30232"/>
    <cellStyle name="千位分隔 2 2 2 2 3" xfId="30233"/>
    <cellStyle name="千位分隔 2 2 2 2 4" xfId="30234"/>
    <cellStyle name="千位分隔 2 2 3" xfId="30235"/>
    <cellStyle name="千位分隔 2 2 3 4" xfId="30236"/>
    <cellStyle name="千位分隔 2 2 4" xfId="30237"/>
    <cellStyle name="千位分隔 2 2 5" xfId="30238"/>
    <cellStyle name="强调文字颜色 2 2 2 5 2 3 2" xfId="30239"/>
    <cellStyle name="千位分隔 2 2 5 3" xfId="30240"/>
    <cellStyle name="千位分隔 2 2 6" xfId="30241"/>
    <cellStyle name="千位分隔 2 2 6 2" xfId="30242"/>
    <cellStyle name="千位分隔 2 2 6 3" xfId="30243"/>
    <cellStyle name="千位分隔 2 2 9" xfId="30244"/>
    <cellStyle name="千位分隔 2 3" xfId="30245"/>
    <cellStyle name="千位分隔 2 3 2" xfId="30246"/>
    <cellStyle name="千位分隔 2 3 3" xfId="30247"/>
    <cellStyle name="千位分隔 2 3 4" xfId="30248"/>
    <cellStyle name="千位分隔 2 3 5" xfId="30249"/>
    <cellStyle name="千位分隔 2 4" xfId="30250"/>
    <cellStyle name="千位分隔 2 4 2" xfId="30251"/>
    <cellStyle name="千位分隔 2 4 2 2" xfId="30252"/>
    <cellStyle name="强调文字颜色 4 3 2 2 3 5" xfId="30253"/>
    <cellStyle name="千位分隔 2 4 3" xfId="30254"/>
    <cellStyle name="千位分隔 2 4 4" xfId="30255"/>
    <cellStyle name="强调文字颜色 5 2 6 2 2 2" xfId="30256"/>
    <cellStyle name="千位分隔 2 5" xfId="30257"/>
    <cellStyle name="千位分隔 2 5 2" xfId="30258"/>
    <cellStyle name="千位分隔 2 5 2 2" xfId="30259"/>
    <cellStyle name="千位分隔 2 5 3" xfId="30260"/>
    <cellStyle name="千位分隔 2 5 4" xfId="30261"/>
    <cellStyle name="强调文字颜色 5 2 6 2 3 2" xfId="30262"/>
    <cellStyle name="千位分隔 2 6" xfId="30263"/>
    <cellStyle name="千位分隔 2 6 2" xfId="30264"/>
    <cellStyle name="千位分隔 2 6 3" xfId="30265"/>
    <cellStyle name="千位分隔 2 7" xfId="30266"/>
    <cellStyle name="千位分隔 2 7 2" xfId="30267"/>
    <cellStyle name="千位分隔 2 7 3" xfId="30268"/>
    <cellStyle name="千位分隔 2 8 3" xfId="30269"/>
    <cellStyle name="注释 2 9 2 2 2" xfId="30270"/>
    <cellStyle name="千位分隔 3 2 2" xfId="30271"/>
    <cellStyle name="千位分隔 3 2 3" xfId="30272"/>
    <cellStyle name="千位分隔 3 2 4" xfId="30273"/>
    <cellStyle name="千位分隔 3 2 5" xfId="30274"/>
    <cellStyle name="千位分隔 3 2 6" xfId="30275"/>
    <cellStyle name="千位分隔 3 3 2" xfId="30276"/>
    <cellStyle name="千位分隔 3 3 3" xfId="30277"/>
    <cellStyle name="千位分隔 3 3 5" xfId="30278"/>
    <cellStyle name="千位分隔 3 4 2" xfId="30279"/>
    <cellStyle name="千位分隔 3 4 2 2" xfId="30280"/>
    <cellStyle name="强调文字颜色 5 2 5" xfId="30281"/>
    <cellStyle name="千位分隔 3 4 3" xfId="30282"/>
    <cellStyle name="千位分隔 3 5" xfId="30283"/>
    <cellStyle name="千位分隔 3 5 2" xfId="30284"/>
    <cellStyle name="千位分隔 3 5 2 2" xfId="30285"/>
    <cellStyle name="强调文字颜色 6 2 5" xfId="30286"/>
    <cellStyle name="适中 2 2 4 3" xfId="30287"/>
    <cellStyle name="千位分隔 3 5 3" xfId="30288"/>
    <cellStyle name="千位分隔 3 6 2" xfId="30289"/>
    <cellStyle name="千位分隔 3 7" xfId="30290"/>
    <cellStyle name="千位分隔 3 7 2" xfId="30291"/>
    <cellStyle name="千位分隔 3 9" xfId="30292"/>
    <cellStyle name="千位分隔 5 2 2" xfId="30293"/>
    <cellStyle name="千位分隔 5 3" xfId="30294"/>
    <cellStyle name="千位分隔 7 2" xfId="30295"/>
    <cellStyle name="千位分隔 8" xfId="30296"/>
    <cellStyle name="千位分隔 8 2" xfId="30297"/>
    <cellStyle name="千位分隔[0] 2" xfId="30298"/>
    <cellStyle name="千位分隔[0] 2 2" xfId="30299"/>
    <cellStyle name="千位分隔[0] 2 2 2" xfId="30300"/>
    <cellStyle name="千位分隔[0] 2 2 3" xfId="30301"/>
    <cellStyle name="千位分隔[0] 2 2 4" xfId="30302"/>
    <cellStyle name="千位分隔[0] 2 2 5" xfId="30303"/>
    <cellStyle name="千位分隔[0] 2 2 6" xfId="30304"/>
    <cellStyle name="千位分隔[0] 2 3" xfId="30305"/>
    <cellStyle name="千位分隔[0] 2 3 2" xfId="30306"/>
    <cellStyle name="千位分隔[0] 2 3 3" xfId="30307"/>
    <cellStyle name="千位分隔[0] 2 3 4" xfId="30308"/>
    <cellStyle name="千位分隔[0] 2 4 2" xfId="30309"/>
    <cellStyle name="千位分隔[0] 2 4 2 2" xfId="30310"/>
    <cellStyle name="千位分隔[0] 2 4 3" xfId="30311"/>
    <cellStyle name="千位分隔[0] 2 5" xfId="30312"/>
    <cellStyle name="千位分隔[0] 2 5 2" xfId="30313"/>
    <cellStyle name="千位分隔[0] 2 5 2 2" xfId="30314"/>
    <cellStyle name="千位分隔[0] 2 5 3" xfId="30315"/>
    <cellStyle name="千位分隔[0] 2 6" xfId="30316"/>
    <cellStyle name="千位分隔[0] 2 6 2" xfId="30317"/>
    <cellStyle name="千位分隔[0] 2 7" xfId="30318"/>
    <cellStyle name="千位分隔[0] 2 8" xfId="30319"/>
    <cellStyle name="千位分隔[0] 3" xfId="30320"/>
    <cellStyle name="千位分隔[0] 3 2" xfId="30321"/>
    <cellStyle name="千位分隔[0] 3 2 2 2 2" xfId="30322"/>
    <cellStyle name="千位分隔[0] 3 2 2 2 2 2" xfId="30323"/>
    <cellStyle name="千位分隔[0] 3 2 2 2 3" xfId="30324"/>
    <cellStyle name="千位分隔[0] 3 2 2 4" xfId="30325"/>
    <cellStyle name="千位分隔[0] 3 2 3 2 2" xfId="30326"/>
    <cellStyle name="强调文字颜色 2 2 2 4 3" xfId="30327"/>
    <cellStyle name="千位分隔[0] 3 2 4 2 2" xfId="30328"/>
    <cellStyle name="强调文字颜色 2 2 3 4 3" xfId="30329"/>
    <cellStyle name="千位分隔[0] 3 3" xfId="30330"/>
    <cellStyle name="千位分隔[0] 3 4" xfId="30331"/>
    <cellStyle name="千位分隔[0] 3 5" xfId="30332"/>
    <cellStyle name="千位分隔[0] 3 5 3" xfId="30333"/>
    <cellStyle name="注释 3 22 4" xfId="30334"/>
    <cellStyle name="注释 3 17 4" xfId="30335"/>
    <cellStyle name="千位分隔[0] 3 6" xfId="30336"/>
    <cellStyle name="千位分隔[0] 3 7" xfId="30337"/>
    <cellStyle name="强调文字颜色 1 2 10" xfId="30338"/>
    <cellStyle name="强调文字颜色 1 2 2 2" xfId="30339"/>
    <cellStyle name="强调文字颜色 1 2 2 2 2" xfId="30340"/>
    <cellStyle name="强调文字颜色 1 2 2 2 2 2" xfId="30341"/>
    <cellStyle name="强调文字颜色 1 2 2 2 2 2 2" xfId="30342"/>
    <cellStyle name="强调文字颜色 1 2 2 2 2 2 2 2" xfId="30343"/>
    <cellStyle name="强调文字颜色 1 2 2 2 2 2 3" xfId="30344"/>
    <cellStyle name="强调文字颜色 1 2 2 2 2 2 3 2" xfId="30345"/>
    <cellStyle name="强调文字颜色 1 2 2 2 2 2 4" xfId="30346"/>
    <cellStyle name="强调文字颜色 1 2 2 2 2 3" xfId="30347"/>
    <cellStyle name="强调文字颜色 1 2 2 2 2 3 2" xfId="30348"/>
    <cellStyle name="强调文字颜色 1 2 2 2 2 4" xfId="30349"/>
    <cellStyle name="输出 3 2 2 4 2 2 2" xfId="30350"/>
    <cellStyle name="强调文字颜色 1 2 2 2 2 4 2" xfId="30351"/>
    <cellStyle name="强调文字颜色 1 2 2 2 2 5" xfId="30352"/>
    <cellStyle name="强调文字颜色 1 2 2 2 3 2 2" xfId="30353"/>
    <cellStyle name="强调文字颜色 1 2 2 2 3 2 2 2" xfId="30354"/>
    <cellStyle name="强调文字颜色 1 2 2 2 3 2 3" xfId="30355"/>
    <cellStyle name="强调文字颜色 1 2 2 2 3 2 3 2" xfId="30356"/>
    <cellStyle name="强调文字颜色 1 2 2 2 3 2 4" xfId="30357"/>
    <cellStyle name="强调文字颜色 1 2 2 2 3 3" xfId="30358"/>
    <cellStyle name="适中 3 4 2 2" xfId="30359"/>
    <cellStyle name="强调文字颜色 1 2 2 2 3 3 2" xfId="30360"/>
    <cellStyle name="适中 3 4 2 2 2" xfId="30361"/>
    <cellStyle name="强调文字颜色 1 2 2 2 3 4" xfId="30362"/>
    <cellStyle name="适中 3 4 2 3" xfId="30363"/>
    <cellStyle name="输出 3 2 2 4 2 3 2" xfId="30364"/>
    <cellStyle name="强调文字颜色 1 2 2 2 3 4 2" xfId="30365"/>
    <cellStyle name="适中 3 4 2 3 2" xfId="30366"/>
    <cellStyle name="强调文字颜色 1 2 2 2 3 5" xfId="30367"/>
    <cellStyle name="适中 3 4 2 4" xfId="30368"/>
    <cellStyle name="强调文字颜色 1 2 2 2 4 2 2" xfId="30369"/>
    <cellStyle name="强调文字颜色 1 2 2 2 4 2 2 2" xfId="30370"/>
    <cellStyle name="强调文字颜色 1 2 2 2 4 2 3" xfId="30371"/>
    <cellStyle name="强调文字颜色 1 2 2 2 4 2 3 2" xfId="30372"/>
    <cellStyle name="强调文字颜色 1 2 2 2 4 2 4" xfId="30373"/>
    <cellStyle name="强调文字颜色 1 2 2 2 4 3" xfId="30374"/>
    <cellStyle name="适中 3 4 3 2" xfId="30375"/>
    <cellStyle name="强调文字颜色 1 2 2 2 4 4" xfId="30376"/>
    <cellStyle name="强调文字颜色 1 2 2 2 4 5" xfId="30377"/>
    <cellStyle name="强调文字颜色 1 2 2 2 5 2" xfId="30378"/>
    <cellStyle name="强调文字颜色 1 2 2 2 5 2 2" xfId="30379"/>
    <cellStyle name="强调文字颜色 1 2 2 2 5 3" xfId="30380"/>
    <cellStyle name="适中 3 4 4 2" xfId="30381"/>
    <cellStyle name="强调文字颜色 1 2 2 2 5 3 2" xfId="30382"/>
    <cellStyle name="强调文字颜色 1 2 2 2 5 4" xfId="30383"/>
    <cellStyle name="注释 3 3 2" xfId="30384"/>
    <cellStyle name="强调文字颜色 1 2 2 2 6" xfId="30385"/>
    <cellStyle name="注释 3 3 2 2" xfId="30386"/>
    <cellStyle name="强调文字颜色 1 2 2 2 6 2" xfId="30387"/>
    <cellStyle name="强调文字颜色 1 2 2 3" xfId="30388"/>
    <cellStyle name="强调文字颜色 1 2 2 4 2" xfId="30389"/>
    <cellStyle name="强调文字颜色 1 2 2 4 2 2" xfId="30390"/>
    <cellStyle name="强调文字颜色 1 2 2 4 2 2 2" xfId="30391"/>
    <cellStyle name="强调文字颜色 1 2 2 4 2 3" xfId="30392"/>
    <cellStyle name="强调文字颜色 1 2 2 4 2 3 2" xfId="30393"/>
    <cellStyle name="强调文字颜色 1 2 2 4 2 4" xfId="30394"/>
    <cellStyle name="强调文字颜色 1 2 2 4 4 2" xfId="30395"/>
    <cellStyle name="强调文字颜色 1 2 2 4 5" xfId="30396"/>
    <cellStyle name="强调文字颜色 1 2 2 5" xfId="30397"/>
    <cellStyle name="强调文字颜色 1 2 2 5 2" xfId="30398"/>
    <cellStyle name="强调文字颜色 1 2 2 5 2 2" xfId="30399"/>
    <cellStyle name="强调文字颜色 1 2 2 5 2 2 2" xfId="30400"/>
    <cellStyle name="强调文字颜色 1 2 2 5 2 3" xfId="30401"/>
    <cellStyle name="强调文字颜色 1 2 2 5 2 4" xfId="30402"/>
    <cellStyle name="强调文字颜色 1 2 2 5 3" xfId="30403"/>
    <cellStyle name="强调文字颜色 1 2 2 5 3 2" xfId="30404"/>
    <cellStyle name="强调文字颜色 1 2 2 5 4" xfId="30405"/>
    <cellStyle name="强调文字颜色 1 2 2 5 4 2" xfId="30406"/>
    <cellStyle name="强调文字颜色 1 2 2 5 5" xfId="30407"/>
    <cellStyle name="强调文字颜色 1 2 2 6" xfId="30408"/>
    <cellStyle name="强调文字颜色 1 2 2 6 2" xfId="30409"/>
    <cellStyle name="强调文字颜色 1 2 2 6 2 2" xfId="30410"/>
    <cellStyle name="强调文字颜色 1 2 2 6 3" xfId="30411"/>
    <cellStyle name="强调文字颜色 1 2 2 6 3 2" xfId="30412"/>
    <cellStyle name="强调文字颜色 1 2 2 6 4" xfId="30413"/>
    <cellStyle name="强调文字颜色 1 2 2 7" xfId="30414"/>
    <cellStyle name="强调文字颜色 1 2 2 7 2" xfId="30415"/>
    <cellStyle name="强调文字颜色 1 2 2 8" xfId="30416"/>
    <cellStyle name="强调文字颜色 1 2 2 8 2" xfId="30417"/>
    <cellStyle name="强调文字颜色 1 2 2 9" xfId="30418"/>
    <cellStyle name="强调文字颜色 1 2 3" xfId="30419"/>
    <cellStyle name="强调文字颜色 1 2 3 2" xfId="30420"/>
    <cellStyle name="强调文字颜色 1 2 3 2 2 4" xfId="30421"/>
    <cellStyle name="强调文字颜色 1 2 3 3" xfId="30422"/>
    <cellStyle name="强调文字颜色 1 2 3 3 2 3" xfId="30423"/>
    <cellStyle name="强调文字颜色 1 2 3 3 2 3 2" xfId="30424"/>
    <cellStyle name="强调文字颜色 1 2 3 3 2 4" xfId="30425"/>
    <cellStyle name="强调文字颜色 1 2 3 4" xfId="30426"/>
    <cellStyle name="强调文字颜色 1 2 3 4 2 2 2" xfId="30427"/>
    <cellStyle name="强调文字颜色 1 2 3 4 2 3" xfId="30428"/>
    <cellStyle name="强调文字颜色 1 2 3 4 2 3 2" xfId="30429"/>
    <cellStyle name="强调文字颜色 1 2 3 4 2 4" xfId="30430"/>
    <cellStyle name="强调文字颜色 1 2 3 4 4 2" xfId="30431"/>
    <cellStyle name="强调文字颜色 1 2 3 4 5" xfId="30432"/>
    <cellStyle name="强调文字颜色 1 2 3 5" xfId="30433"/>
    <cellStyle name="强调文字颜色 1 2 3 6" xfId="30434"/>
    <cellStyle name="强调文字颜色 1 2 3 7" xfId="30435"/>
    <cellStyle name="强调文字颜色 1 2 3 7 2" xfId="30436"/>
    <cellStyle name="输入 2 6" xfId="30437"/>
    <cellStyle name="强调文字颜色 1 2 4" xfId="30438"/>
    <cellStyle name="强调文字颜色 1 2 4 2" xfId="30439"/>
    <cellStyle name="强调文字颜色 1 2 4 3" xfId="30440"/>
    <cellStyle name="强调文字颜色 5 2 2 3 2 2 2" xfId="30441"/>
    <cellStyle name="强调文字颜色 1 2 5" xfId="30442"/>
    <cellStyle name="强调文字颜色 1 2 5 2" xfId="30443"/>
    <cellStyle name="强调文字颜色 1 2 6 3" xfId="30444"/>
    <cellStyle name="强调文字颜色 1 2 6 4 2" xfId="30445"/>
    <cellStyle name="强调文字颜色 1 2 7 3" xfId="30446"/>
    <cellStyle name="强调文字颜色 1 2 7 4" xfId="30447"/>
    <cellStyle name="强调文字颜色 1 2 8 2" xfId="30448"/>
    <cellStyle name="强调文字颜色 1 2 9" xfId="30449"/>
    <cellStyle name="强调文字颜色 1 2 9 2" xfId="30450"/>
    <cellStyle name="强调文字颜色 1 3 10" xfId="30451"/>
    <cellStyle name="强调文字颜色 1 3 2 2 2 2 2 2" xfId="30452"/>
    <cellStyle name="强调文字颜色 1 3 2 2 2 2 3 2" xfId="30453"/>
    <cellStyle name="强调文字颜色 1 3 2 2 2 2 4" xfId="30454"/>
    <cellStyle name="强调文字颜色 1 3 2 2 2 3 2" xfId="30455"/>
    <cellStyle name="强调文字颜色 1 3 2 2 2 4" xfId="30456"/>
    <cellStyle name="强调文字颜色 1 3 2 2 2 5" xfId="30457"/>
    <cellStyle name="强调文字颜色 1 3 2 2 3 2 2 2" xfId="30458"/>
    <cellStyle name="强调文字颜色 1 3 2 2 3 2 3 2" xfId="30459"/>
    <cellStyle name="强调文字颜色 1 3 2 2 3 3 2" xfId="30460"/>
    <cellStyle name="强调文字颜色 1 3 2 2 3 4" xfId="30461"/>
    <cellStyle name="强调文字颜色 1 3 2 2 3 4 2" xfId="30462"/>
    <cellStyle name="强调文字颜色 1 3 2 2 3 5" xfId="30463"/>
    <cellStyle name="强调文字颜色 1 3 2 2 4 2 2" xfId="30464"/>
    <cellStyle name="强调文字颜色 1 3 2 2 4 2 2 2" xfId="30465"/>
    <cellStyle name="强调文字颜色 1 3 2 2 4 2 3 2" xfId="30466"/>
    <cellStyle name="强调文字颜色 1 3 2 2 4 3" xfId="30467"/>
    <cellStyle name="强调文字颜色 1 3 2 2 4 3 2" xfId="30468"/>
    <cellStyle name="强调文字颜色 1 3 2 2 4 4" xfId="30469"/>
    <cellStyle name="强调文字颜色 1 3 2 2 4 4 2" xfId="30470"/>
    <cellStyle name="强调文字颜色 1 3 2 2 4 5" xfId="30471"/>
    <cellStyle name="强调文字颜色 1 3 2 2 5 2 2" xfId="30472"/>
    <cellStyle name="强调文字颜色 1 3 2 2 5 3" xfId="30473"/>
    <cellStyle name="强调文字颜色 1 3 2 2 5 3 2" xfId="30474"/>
    <cellStyle name="强调文字颜色 1 3 2 2 5 4" xfId="30475"/>
    <cellStyle name="强调文字颜色 1 3 2 2 6 2" xfId="30476"/>
    <cellStyle name="强调文字颜色 1 3 2 2 7 2" xfId="30477"/>
    <cellStyle name="强调文字颜色 1 3 2 2 8" xfId="30478"/>
    <cellStyle name="强调文字颜色 1 3 2 3" xfId="30479"/>
    <cellStyle name="强调文字颜色 1 3 2 3 2 4" xfId="30480"/>
    <cellStyle name="强调文字颜色 1 3 2 4" xfId="30481"/>
    <cellStyle name="强调文字颜色 1 3 2 4 2 2 2" xfId="30482"/>
    <cellStyle name="强调文字颜色 1 3 2 4 2 3" xfId="30483"/>
    <cellStyle name="强调文字颜色 1 3 2 4 2 4" xfId="30484"/>
    <cellStyle name="强调文字颜色 1 3 2 4 4 2" xfId="30485"/>
    <cellStyle name="强调文字颜色 1 3 2 4 5" xfId="30486"/>
    <cellStyle name="强调文字颜色 1 3 2 5" xfId="30487"/>
    <cellStyle name="强调文字颜色 1 3 2 5 2 2 2" xfId="30488"/>
    <cellStyle name="强调文字颜色 1 3 2 5 2 3" xfId="30489"/>
    <cellStyle name="强调文字颜色 1 3 2 5 2 3 2" xfId="30490"/>
    <cellStyle name="强调文字颜色 1 3 2 5 2 4" xfId="30491"/>
    <cellStyle name="强调文字颜色 1 3 2 5 3 2" xfId="30492"/>
    <cellStyle name="强调文字颜色 1 3 2 5 4" xfId="30493"/>
    <cellStyle name="强调文字颜色 1 3 2 5 4 2" xfId="30494"/>
    <cellStyle name="强调文字颜色 1 3 2 5 5" xfId="30495"/>
    <cellStyle name="强调文字颜色 1 3 2 6" xfId="30496"/>
    <cellStyle name="强调文字颜色 1 3 2 6 3 2" xfId="30497"/>
    <cellStyle name="强调文字颜色 2 2 2 5 2 2 2" xfId="30498"/>
    <cellStyle name="强调文字颜色 1 3 2 6 4" xfId="30499"/>
    <cellStyle name="强调文字颜色 2 2 2 5 2 3" xfId="30500"/>
    <cellStyle name="强调文字颜色 1 3 2 7" xfId="30501"/>
    <cellStyle name="强调文字颜色 1 3 2 7 2" xfId="30502"/>
    <cellStyle name="强调文字颜色 1 3 2 8" xfId="30503"/>
    <cellStyle name="强调文字颜色 1 3 2 8 2" xfId="30504"/>
    <cellStyle name="强调文字颜色 1 3 3" xfId="30505"/>
    <cellStyle name="强调文字颜色 1 3 3 2 2 3 2" xfId="30506"/>
    <cellStyle name="强调文字颜色 1 3 3 2 2 4" xfId="30507"/>
    <cellStyle name="强调文字颜色 1 3 3 3" xfId="30508"/>
    <cellStyle name="强调文字颜色 1 3 3 4" xfId="30509"/>
    <cellStyle name="强调文字颜色 1 3 3 4 2 2 2" xfId="30510"/>
    <cellStyle name="强调文字颜色 1 3 3 4 2 3" xfId="30511"/>
    <cellStyle name="强调文字颜色 1 3 3 4 2 3 2" xfId="30512"/>
    <cellStyle name="强调文字颜色 1 3 3 4 2 4" xfId="30513"/>
    <cellStyle name="强调文字颜色 1 3 3 4 4 2" xfId="30514"/>
    <cellStyle name="强调文字颜色 1 3 3 4 5" xfId="30515"/>
    <cellStyle name="强调文字颜色 1 3 3 5" xfId="30516"/>
    <cellStyle name="强调文字颜色 1 3 3 5 3 2" xfId="30517"/>
    <cellStyle name="强调文字颜色 1 3 3 5 4" xfId="30518"/>
    <cellStyle name="强调文字颜色 1 3 3 6" xfId="30519"/>
    <cellStyle name="强调文字颜色 1 3 3 7" xfId="30520"/>
    <cellStyle name="强调文字颜色 1 3 3 8" xfId="30521"/>
    <cellStyle name="强调文字颜色 1 3 4" xfId="30522"/>
    <cellStyle name="强调文字颜色 1 3 4 3" xfId="30523"/>
    <cellStyle name="强调文字颜色 1 3 4 4" xfId="30524"/>
    <cellStyle name="强调文字颜色 1 3 4 5" xfId="30525"/>
    <cellStyle name="强调文字颜色 1 3 5" xfId="30526"/>
    <cellStyle name="强调文字颜色 1 3 5 3" xfId="30527"/>
    <cellStyle name="强调文字颜色 1 3 5 4" xfId="30528"/>
    <cellStyle name="强调文字颜色 1 3 5 5" xfId="30529"/>
    <cellStyle name="强调文字颜色 1 3 6 3" xfId="30530"/>
    <cellStyle name="强调文字颜色 1 3 6 4" xfId="30531"/>
    <cellStyle name="强调文字颜色 1 3 6 5" xfId="30532"/>
    <cellStyle name="强调文字颜色 1 3 7 3" xfId="30533"/>
    <cellStyle name="强调文字颜色 1 3 7 4" xfId="30534"/>
    <cellStyle name="强调文字颜色 1 3 9" xfId="30535"/>
    <cellStyle name="强调文字颜色 1 4 2" xfId="30536"/>
    <cellStyle name="强调文字颜色 2 2 2" xfId="30537"/>
    <cellStyle name="强调文字颜色 2 2 2 2 3 2 4" xfId="30538"/>
    <cellStyle name="强调文字颜色 2 2 2 2 4 2 4" xfId="30539"/>
    <cellStyle name="强调文字颜色 2 2 2 2 4 4" xfId="30540"/>
    <cellStyle name="强调文字颜色 2 2 2 2 4 4 2" xfId="30541"/>
    <cellStyle name="强调文字颜色 2 2 2 3 2" xfId="30542"/>
    <cellStyle name="强调文字颜色 2 2 2 3 2 2" xfId="30543"/>
    <cellStyle name="强调文字颜色 2 2 2 3 2 2 2" xfId="30544"/>
    <cellStyle name="强调文字颜色 2 2 2 3 2 3" xfId="30545"/>
    <cellStyle name="强调文字颜色 2 2 2 3 2 3 2" xfId="30546"/>
    <cellStyle name="强调文字颜色 2 2 2 3 2 4" xfId="30547"/>
    <cellStyle name="强调文字颜色 2 2 2 3 3" xfId="30548"/>
    <cellStyle name="强调文字颜色 2 2 2 3 3 2" xfId="30549"/>
    <cellStyle name="强调文字颜色 2 2 2 3 4 2" xfId="30550"/>
    <cellStyle name="强调文字颜色 2 2 2 4 2 2" xfId="30551"/>
    <cellStyle name="强调文字颜色 2 2 2 4 2 2 2" xfId="30552"/>
    <cellStyle name="强调文字颜色 2 2 2 4 2 3" xfId="30553"/>
    <cellStyle name="强调文字颜色 2 2 2 4 2 3 2" xfId="30554"/>
    <cellStyle name="强调文字颜色 2 2 2 4 3 2" xfId="30555"/>
    <cellStyle name="强调文字颜色 2 2 2 4 4" xfId="30556"/>
    <cellStyle name="强调文字颜色 2 2 2 4 4 2" xfId="30557"/>
    <cellStyle name="强调文字颜色 2 2 2 5 2 4" xfId="30558"/>
    <cellStyle name="强调文字颜色 2 2 2 5 3" xfId="30559"/>
    <cellStyle name="强调文字颜色 2 2 2 5 3 2" xfId="30560"/>
    <cellStyle name="强调文字颜色 2 2 2 5 4" xfId="30561"/>
    <cellStyle name="强调文字颜色 2 2 2 5 4 2" xfId="30562"/>
    <cellStyle name="强调文字颜色 2 2 2 6 2" xfId="30563"/>
    <cellStyle name="强调文字颜色 2 2 2 6 3" xfId="30564"/>
    <cellStyle name="强调文字颜色 2 2 2 6 4" xfId="30565"/>
    <cellStyle name="强调文字颜色 2 2 2 7 2" xfId="30566"/>
    <cellStyle name="强调文字颜色 2 2 2 8" xfId="30567"/>
    <cellStyle name="强调文字颜色 2 2 2 8 2" xfId="30568"/>
    <cellStyle name="强调文字颜色 2 2 3" xfId="30569"/>
    <cellStyle name="强调文字颜色 2 2 3 3 2" xfId="30570"/>
    <cellStyle name="强调文字颜色 2 2 3 3 2 2 2" xfId="30571"/>
    <cellStyle name="强调文字颜色 2 2 3 3 2 3" xfId="30572"/>
    <cellStyle name="强调文字颜色 2 2 3 3 2 3 2" xfId="30573"/>
    <cellStyle name="强调文字颜色 2 2 3 3 2 4" xfId="30574"/>
    <cellStyle name="强调文字颜色 2 2 3 3 4" xfId="30575"/>
    <cellStyle name="强调文字颜色 2 2 3 4 2 2" xfId="30576"/>
    <cellStyle name="强调文字颜色 2 2 3 4 2 2 2" xfId="30577"/>
    <cellStyle name="强调文字颜色 2 2 3 4 2 3" xfId="30578"/>
    <cellStyle name="强调文字颜色 2 2 3 4 2 3 2" xfId="30579"/>
    <cellStyle name="强调文字颜色 2 2 3 4 3 2" xfId="30580"/>
    <cellStyle name="强调文字颜色 2 2 3 4 4" xfId="30581"/>
    <cellStyle name="强调文字颜色 2 2 3 4 4 2" xfId="30582"/>
    <cellStyle name="强调文字颜色 2 2 3 5 2 2" xfId="30583"/>
    <cellStyle name="强调文字颜色 2 2 3 6 2" xfId="30584"/>
    <cellStyle name="强调文字颜色 2 2 3 7 2" xfId="30585"/>
    <cellStyle name="强调文字颜色 2 2 3 8" xfId="30586"/>
    <cellStyle name="强调文字颜色 2 2 5 3 2" xfId="30587"/>
    <cellStyle name="强调文字颜色 2 2 6 3 2" xfId="30588"/>
    <cellStyle name="强调文字颜色 2 2 7 3 2" xfId="30589"/>
    <cellStyle name="强调文字颜色 2 2 9" xfId="30590"/>
    <cellStyle name="强调文字颜色 2 3" xfId="30591"/>
    <cellStyle name="强调文字颜色 2 3 10" xfId="30592"/>
    <cellStyle name="强调文字颜色 2 3 2" xfId="30593"/>
    <cellStyle name="强调文字颜色 2 3 2 2 2 2 2" xfId="30594"/>
    <cellStyle name="强调文字颜色 2 3 2 2 2 2 2 2" xfId="30595"/>
    <cellStyle name="注释 2 37 4" xfId="30596"/>
    <cellStyle name="注释 2 42 4" xfId="30597"/>
    <cellStyle name="强调文字颜色 2 3 2 2 2 2 3" xfId="30598"/>
    <cellStyle name="强调文字颜色 2 3 2 2 2 2 3 2" xfId="30599"/>
    <cellStyle name="注释 2 38 4" xfId="30600"/>
    <cellStyle name="注释 2 43 4" xfId="30601"/>
    <cellStyle name="强调文字颜色 2 3 2 2 2 2 4" xfId="30602"/>
    <cellStyle name="强调文字颜色 2 3 2 2 2 3" xfId="30603"/>
    <cellStyle name="强调文字颜色 2 3 2 2 2 3 2" xfId="30604"/>
    <cellStyle name="强调文字颜色 2 3 2 2 2 4" xfId="30605"/>
    <cellStyle name="强调文字颜色 2 3 2 2 2 4 2" xfId="30606"/>
    <cellStyle name="强调文字颜色 2 3 2 2 2 5" xfId="30607"/>
    <cellStyle name="强调文字颜色 2 3 2 2 3 2" xfId="30608"/>
    <cellStyle name="强调文字颜色 2 3 2 2 3 2 2" xfId="30609"/>
    <cellStyle name="强调文字颜色 2 3 2 2 3 2 2 2" xfId="30610"/>
    <cellStyle name="强调文字颜色 2 3 2 2 3 3" xfId="30611"/>
    <cellStyle name="强调文字颜色 2 3 2 2 3 3 2" xfId="30612"/>
    <cellStyle name="强调文字颜色 2 3 2 2 3 4" xfId="30613"/>
    <cellStyle name="强调文字颜色 2 3 2 2 3 4 2" xfId="30614"/>
    <cellStyle name="强调文字颜色 2 3 2 2 3 5" xfId="30615"/>
    <cellStyle name="强调文字颜色 2 3 2 2 4 2" xfId="30616"/>
    <cellStyle name="强调文字颜色 2 3 2 2 4 2 2" xfId="30617"/>
    <cellStyle name="强调文字颜色 2 3 2 2 4 2 2 2" xfId="30618"/>
    <cellStyle name="强调文字颜色 2 3 2 2 4 2 3" xfId="30619"/>
    <cellStyle name="强调文字颜色 2 3 2 2 4 2 3 2" xfId="30620"/>
    <cellStyle name="强调文字颜色 2 3 2 2 4 2 4" xfId="30621"/>
    <cellStyle name="强调文字颜色 2 3 2 2 4 3" xfId="30622"/>
    <cellStyle name="强调文字颜色 2 3 2 2 4 3 2" xfId="30623"/>
    <cellStyle name="强调文字颜色 2 3 2 2 4 4 2" xfId="30624"/>
    <cellStyle name="强调文字颜色 2 3 2 2 4 5" xfId="30625"/>
    <cellStyle name="强调文字颜色 2 3 2 2 5 3 2" xfId="30626"/>
    <cellStyle name="强调文字颜色 2 3 2 2 5 4" xfId="30627"/>
    <cellStyle name="强调文字颜色 2 3 2 3" xfId="30628"/>
    <cellStyle name="强调文字颜色 2 3 2 3 2 2 2" xfId="30629"/>
    <cellStyle name="强调文字颜色 2 3 2 3 2 3 2" xfId="30630"/>
    <cellStyle name="强调文字颜色 2 3 2 3 2 4" xfId="30631"/>
    <cellStyle name="强调文字颜色 2 3 2 4" xfId="30632"/>
    <cellStyle name="强调文字颜色 2 3 2 5" xfId="30633"/>
    <cellStyle name="强调文字颜色 2 3 2 5 4" xfId="30634"/>
    <cellStyle name="强调文字颜色 2 3 2 6" xfId="30635"/>
    <cellStyle name="强调文字颜色 2 3 2 7" xfId="30636"/>
    <cellStyle name="强调文字颜色 2 3 2 8" xfId="30637"/>
    <cellStyle name="强调文字颜色 2 3 3" xfId="30638"/>
    <cellStyle name="强调文字颜色 2 3 3 2 2" xfId="30639"/>
    <cellStyle name="输出 2 2 2 4 2 4" xfId="30640"/>
    <cellStyle name="强调文字颜色 2 3 3 2 2 2" xfId="30641"/>
    <cellStyle name="强调文字颜色 2 3 3 2 2 2 2" xfId="30642"/>
    <cellStyle name="强调文字颜色 2 3 3 2 2 3" xfId="30643"/>
    <cellStyle name="强调文字颜色 2 3 3 2 2 3 2" xfId="30644"/>
    <cellStyle name="强调文字颜色 2 3 3 2 3 2" xfId="30645"/>
    <cellStyle name="强调文字颜色 2 3 3 2 4 2" xfId="30646"/>
    <cellStyle name="强调文字颜色 2 3 3 3" xfId="30647"/>
    <cellStyle name="注释 3 21 2 4" xfId="30648"/>
    <cellStyle name="强调文字颜色 2 3 3 3 2" xfId="30649"/>
    <cellStyle name="注释 3 16 2 4" xfId="30650"/>
    <cellStyle name="强调文字颜色 2 3 3 3 2 2" xfId="30651"/>
    <cellStyle name="强调文字颜色 2 3 3 3 2 2 2" xfId="30652"/>
    <cellStyle name="强调文字颜色 2 3 3 3 2 3 2" xfId="30653"/>
    <cellStyle name="强调文字颜色 2 3 3 3 3 2" xfId="30654"/>
    <cellStyle name="强调文字颜色 2 3 3 3 4 2" xfId="30655"/>
    <cellStyle name="强调文字颜色 2 3 3 4" xfId="30656"/>
    <cellStyle name="强调文字颜色 2 3 3 4 2" xfId="30657"/>
    <cellStyle name="强调文字颜色 2 3 3 4 2 2" xfId="30658"/>
    <cellStyle name="强调文字颜色 2 3 3 4 2 2 2" xfId="30659"/>
    <cellStyle name="输出 2 4" xfId="30660"/>
    <cellStyle name="强调文字颜色 2 3 3 5" xfId="30661"/>
    <cellStyle name="强调文字颜色 2 3 3 5 2" xfId="30662"/>
    <cellStyle name="强调文字颜色 2 3 3 5 2 2" xfId="30663"/>
    <cellStyle name="强调文字颜色 2 3 3 6" xfId="30664"/>
    <cellStyle name="强调文字颜色 2 3 3 7" xfId="30665"/>
    <cellStyle name="强调文字颜色 2 3 3 8" xfId="30666"/>
    <cellStyle name="强调文字颜色 2 3 4 2 2 2" xfId="30667"/>
    <cellStyle name="强调文字颜色 2 3 4 2 3" xfId="30668"/>
    <cellStyle name="强调文字颜色 2 3 4 2 3 2" xfId="30669"/>
    <cellStyle name="强调文字颜色 2 3 4 3" xfId="30670"/>
    <cellStyle name="强调文字颜色 2 3 4 4" xfId="30671"/>
    <cellStyle name="强调文字颜色 2 3 4 4 2" xfId="30672"/>
    <cellStyle name="注释 2 3 2 3 2 3 3" xfId="30673"/>
    <cellStyle name="强调文字颜色 2 3 4 5" xfId="30674"/>
    <cellStyle name="强调文字颜色 2 3 5 2 3" xfId="30675"/>
    <cellStyle name="强调文字颜色 2 3 5 3" xfId="30676"/>
    <cellStyle name="注释 3 23 2 4" xfId="30677"/>
    <cellStyle name="强调文字颜色 2 3 5 3 2" xfId="30678"/>
    <cellStyle name="注释 3 18 2 4" xfId="30679"/>
    <cellStyle name="强调文字颜色 2 3 5 5" xfId="30680"/>
    <cellStyle name="强调文字颜色 2 3 6 2 2" xfId="30681"/>
    <cellStyle name="强调文字颜色 2 3 6 2 2 2" xfId="30682"/>
    <cellStyle name="强调文字颜色 2 3 6 2 3" xfId="30683"/>
    <cellStyle name="强调文字颜色 2 3 6 2 4" xfId="30684"/>
    <cellStyle name="强调文字颜色 2 3 6 3" xfId="30685"/>
    <cellStyle name="注释 3 24 2 4" xfId="30686"/>
    <cellStyle name="强调文字颜色 2 3 6 3 2" xfId="30687"/>
    <cellStyle name="注释 3 19 2 4" xfId="30688"/>
    <cellStyle name="强调文字颜色 2 3 6 4 2" xfId="30689"/>
    <cellStyle name="强调文字颜色 2 3 7 2 2" xfId="30690"/>
    <cellStyle name="强调文字颜色 5 2 2 2 3 2" xfId="30691"/>
    <cellStyle name="强调文字颜色 2 3 7 3" xfId="30692"/>
    <cellStyle name="强调文字颜色 5 2 2 2 4" xfId="30693"/>
    <cellStyle name="注释 3 30 2 4" xfId="30694"/>
    <cellStyle name="注释 3 25 2 4" xfId="30695"/>
    <cellStyle name="强调文字颜色 2 3 7 3 2" xfId="30696"/>
    <cellStyle name="强调文字颜色 5 2 2 2 4 2" xfId="30697"/>
    <cellStyle name="强调文字颜色 2 3 7 4" xfId="30698"/>
    <cellStyle name="强调文字颜色 5 2 2 2 5" xfId="30699"/>
    <cellStyle name="强调文字颜色 2 3 8" xfId="30700"/>
    <cellStyle name="强调文字颜色 2 3 9" xfId="30701"/>
    <cellStyle name="强调文字颜色 2 4" xfId="30702"/>
    <cellStyle name="强调文字颜色 2 4 2" xfId="30703"/>
    <cellStyle name="强调文字颜色 2 5" xfId="30704"/>
    <cellStyle name="强调文字颜色 3 2 10" xfId="30705"/>
    <cellStyle name="强调文字颜色 3 2 2 2" xfId="30706"/>
    <cellStyle name="强调文字颜色 3 2 2 2 2" xfId="30707"/>
    <cellStyle name="强调文字颜色 3 2 2 2 2 2" xfId="30708"/>
    <cellStyle name="强调文字颜色 3 2 2 2 2 2 2" xfId="30709"/>
    <cellStyle name="强调文字颜色 3 2 2 2 2 2 2 2" xfId="30710"/>
    <cellStyle name="强调文字颜色 3 2 2 2 2 2 3" xfId="30711"/>
    <cellStyle name="强调文字颜色 3 2 2 2 2 2 3 2" xfId="30712"/>
    <cellStyle name="强调文字颜色 3 2 2 2 2 2 4" xfId="30713"/>
    <cellStyle name="强调文字颜色 3 2 2 2 2 3" xfId="30714"/>
    <cellStyle name="强调文字颜色 3 2 2 2 2 3 2" xfId="30715"/>
    <cellStyle name="强调文字颜色 3 2 2 2 2 4" xfId="30716"/>
    <cellStyle name="强调文字颜色 3 2 2 2 2 5" xfId="30717"/>
    <cellStyle name="强调文字颜色 3 2 2 2 3 2" xfId="30718"/>
    <cellStyle name="强调文字颜色 3 2 2 2 3 2 2" xfId="30719"/>
    <cellStyle name="强调文字颜色 3 2 2 2 3 2 2 2" xfId="30720"/>
    <cellStyle name="强调文字颜色 3 2 2 2 3 2 3" xfId="30721"/>
    <cellStyle name="强调文字颜色 3 2 2 2 3 2 3 2" xfId="30722"/>
    <cellStyle name="强调文字颜色 3 2 2 2 3 2 4" xfId="30723"/>
    <cellStyle name="强调文字颜色 3 2 2 2 3 3 2" xfId="30724"/>
    <cellStyle name="强调文字颜色 3 2 2 2 3 4" xfId="30725"/>
    <cellStyle name="强调文字颜色 3 2 2 2 3 5" xfId="30726"/>
    <cellStyle name="强调文字颜色 3 2 2 2 4 2" xfId="30727"/>
    <cellStyle name="强调文字颜色 3 2 2 2 4 2 2" xfId="30728"/>
    <cellStyle name="强调文字颜色 3 2 2 2 4 2 3" xfId="30729"/>
    <cellStyle name="强调文字颜色 3 2 2 2 4 2 4" xfId="30730"/>
    <cellStyle name="强调文字颜色 3 2 2 2 4 3" xfId="30731"/>
    <cellStyle name="强调文字颜色 3 2 2 2 4 3 2" xfId="30732"/>
    <cellStyle name="强调文字颜色 3 2 2 2 4 4" xfId="30733"/>
    <cellStyle name="强调文字颜色 3 2 2 2 4 5" xfId="30734"/>
    <cellStyle name="强调文字颜色 3 2 2 2 5" xfId="30735"/>
    <cellStyle name="强调文字颜色 3 2 2 2 5 2" xfId="30736"/>
    <cellStyle name="强调文字颜色 3 2 2 2 5 3" xfId="30737"/>
    <cellStyle name="强调文字颜色 3 2 2 2 5 4" xfId="30738"/>
    <cellStyle name="强调文字颜色 3 2 2 2 7 2" xfId="30739"/>
    <cellStyle name="强调文字颜色 3 2 2 2 8" xfId="30740"/>
    <cellStyle name="强调文字颜色 3 2 2 3" xfId="30741"/>
    <cellStyle name="强调文字颜色 3 2 2 3 2" xfId="30742"/>
    <cellStyle name="强调文字颜色 3 2 2 3 2 3" xfId="30743"/>
    <cellStyle name="强调文字颜色 3 2 2 3 2 3 2" xfId="30744"/>
    <cellStyle name="强调文字颜色 3 2 2 3 2 4" xfId="30745"/>
    <cellStyle name="强调文字颜色 3 2 2 3 3" xfId="30746"/>
    <cellStyle name="强调文字颜色 3 2 2 3 4" xfId="30747"/>
    <cellStyle name="强调文字颜色 3 2 2 3 4 2" xfId="30748"/>
    <cellStyle name="强调文字颜色 3 2 2 3 5" xfId="30749"/>
    <cellStyle name="强调文字颜色 3 2 2 4" xfId="30750"/>
    <cellStyle name="强调文字颜色 3 2 2 4 2" xfId="30751"/>
    <cellStyle name="强调文字颜色 3 2 2 4 2 3" xfId="30752"/>
    <cellStyle name="强调文字颜色 3 2 2 4 2 3 2" xfId="30753"/>
    <cellStyle name="强调文字颜色 3 2 2 4 3" xfId="30754"/>
    <cellStyle name="强调文字颜色 3 2 2 4 3 2" xfId="30755"/>
    <cellStyle name="强调文字颜色 3 2 2 4 4" xfId="30756"/>
    <cellStyle name="强调文字颜色 3 2 2 4 4 2" xfId="30757"/>
    <cellStyle name="强调文字颜色 3 2 2 4 5" xfId="30758"/>
    <cellStyle name="强调文字颜色 3 2 2 5" xfId="30759"/>
    <cellStyle name="强调文字颜色 3 2 2 5 3 2" xfId="30760"/>
    <cellStyle name="强调文字颜色 3 2 2 5 4" xfId="30761"/>
    <cellStyle name="强调文字颜色 3 2 2 5 4 2" xfId="30762"/>
    <cellStyle name="强调文字颜色 3 2 2 5 5" xfId="30763"/>
    <cellStyle name="强调文字颜色 3 2 2 6" xfId="30764"/>
    <cellStyle name="强调文字颜色 3 2 2 6 2" xfId="30765"/>
    <cellStyle name="强调文字颜色 3 2 2 6 2 2" xfId="30766"/>
    <cellStyle name="强调文字颜色 3 2 2 6 3" xfId="30767"/>
    <cellStyle name="强调文字颜色 3 2 2 6 3 2" xfId="30768"/>
    <cellStyle name="强调文字颜色 3 2 2 6 4" xfId="30769"/>
    <cellStyle name="强调文字颜色 3 2 2 7" xfId="30770"/>
    <cellStyle name="强调文字颜色 3 2 2 8" xfId="30771"/>
    <cellStyle name="强调文字颜色 3 2 2 8 2" xfId="30772"/>
    <cellStyle name="强调文字颜色 3 2 3 2 2 2 2" xfId="30773"/>
    <cellStyle name="强调文字颜色 3 2 3 2 2 3" xfId="30774"/>
    <cellStyle name="强调文字颜色 3 2 3 2 2 3 2" xfId="30775"/>
    <cellStyle name="强调文字颜色 4 2 2 2 2 5" xfId="30776"/>
    <cellStyle name="强调文字颜色 3 2 3 2 2 4" xfId="30777"/>
    <cellStyle name="强调文字颜色 3 2 3 2 3 2" xfId="30778"/>
    <cellStyle name="强调文字颜色 3 2 3 2 4" xfId="30779"/>
    <cellStyle name="强调文字颜色 3 2 3 2 4 2" xfId="30780"/>
    <cellStyle name="强调文字颜色 3 2 3 2 5" xfId="30781"/>
    <cellStyle name="强调文字颜色 3 2 3 3 2 2" xfId="30782"/>
    <cellStyle name="强调文字颜色 3 2 3 3 2 2 2" xfId="30783"/>
    <cellStyle name="强调文字颜色 3 2 3 3 2 3" xfId="30784"/>
    <cellStyle name="强调文字颜色 3 2 3 3 2 3 2" xfId="30785"/>
    <cellStyle name="强调文字颜色 3 2 3 3 2 4" xfId="30786"/>
    <cellStyle name="强调文字颜色 3 2 3 3 3 2" xfId="30787"/>
    <cellStyle name="强调文字颜色 3 2 3 3 4" xfId="30788"/>
    <cellStyle name="强调文字颜色 3 2 3 3 4 2" xfId="30789"/>
    <cellStyle name="强调文字颜色 3 2 3 3 5" xfId="30790"/>
    <cellStyle name="强调文字颜色 3 2 3 4 2" xfId="30791"/>
    <cellStyle name="强调文字颜色 3 2 3 4 2 2 2" xfId="30792"/>
    <cellStyle name="强调文字颜色 3 2 3 4 2 3 2" xfId="30793"/>
    <cellStyle name="强调文字颜色 3 2 3 4 2 4" xfId="30794"/>
    <cellStyle name="强调文字颜色 3 2 3 4 3" xfId="30795"/>
    <cellStyle name="强调文字颜色 3 2 3 4 4" xfId="30796"/>
    <cellStyle name="强调文字颜色 3 2 3 4 5" xfId="30797"/>
    <cellStyle name="强调文字颜色 3 2 3 5" xfId="30798"/>
    <cellStyle name="强调文字颜色 3 2 3 5 4" xfId="30799"/>
    <cellStyle name="强调文字颜色 3 2 3 6" xfId="30800"/>
    <cellStyle name="强调文字颜色 3 2 3 6 2" xfId="30801"/>
    <cellStyle name="强调文字颜色 3 2 3 7" xfId="30802"/>
    <cellStyle name="强调文字颜色 3 2 3 8" xfId="30803"/>
    <cellStyle name="强调文字颜色 3 2 4 2 2 2" xfId="30804"/>
    <cellStyle name="强调文字颜色 3 2 4 2 3" xfId="30805"/>
    <cellStyle name="强调文字颜色 3 2 4 2 3 2" xfId="30806"/>
    <cellStyle name="强调文字颜色 3 2 4 2 4" xfId="30807"/>
    <cellStyle name="强调文字颜色 3 2 4 3" xfId="30808"/>
    <cellStyle name="强调文字颜色 5 2 2 5 2 2 2" xfId="30809"/>
    <cellStyle name="强调文字颜色 3 2 4 4" xfId="30810"/>
    <cellStyle name="强调文字颜色 3 2 4 4 2" xfId="30811"/>
    <cellStyle name="强调文字颜色 3 2 4 5" xfId="30812"/>
    <cellStyle name="强调文字颜色 3 2 5 2 2 2" xfId="30813"/>
    <cellStyle name="强调文字颜色 3 2 5 2 3" xfId="30814"/>
    <cellStyle name="强调文字颜色 3 2 5 2 3 2" xfId="30815"/>
    <cellStyle name="强调文字颜色 3 2 5 2 4" xfId="30816"/>
    <cellStyle name="强调文字颜色 3 2 5 3 2" xfId="30817"/>
    <cellStyle name="强调文字颜色 3 2 5 4 2" xfId="30818"/>
    <cellStyle name="强调文字颜色 3 2 6 2 2 2" xfId="30819"/>
    <cellStyle name="强调文字颜色 3 2 6 2 3" xfId="30820"/>
    <cellStyle name="强调文字颜色 3 2 6 2 3 2" xfId="30821"/>
    <cellStyle name="强调文字颜色 3 2 6 3 2" xfId="30822"/>
    <cellStyle name="注释 2 10 2 2" xfId="30823"/>
    <cellStyle name="强调文字颜色 3 2 6 4" xfId="30824"/>
    <cellStyle name="注释 2 10 3" xfId="30825"/>
    <cellStyle name="强调文字颜色 3 2 6 4 2" xfId="30826"/>
    <cellStyle name="注释 2 10 3 2" xfId="30827"/>
    <cellStyle name="强调文字颜色 3 2 9" xfId="30828"/>
    <cellStyle name="强调文字颜色 3 3 10" xfId="30829"/>
    <cellStyle name="强调文字颜色 3 3 2" xfId="30830"/>
    <cellStyle name="强调文字颜色 3 3 2 2 2" xfId="30831"/>
    <cellStyle name="强调文字颜色 3 3 2 2 2 2" xfId="30832"/>
    <cellStyle name="强调文字颜色 3 3 2 2 2 2 2" xfId="30833"/>
    <cellStyle name="强调文字颜色 3 3 2 2 2 2 2 2" xfId="30834"/>
    <cellStyle name="强调文字颜色 3 3 2 2 2 2 3" xfId="30835"/>
    <cellStyle name="强调文字颜色 3 3 2 2 2 2 3 2" xfId="30836"/>
    <cellStyle name="强调文字颜色 3 3 2 2 2 2 4" xfId="30837"/>
    <cellStyle name="强调文字颜色 3 3 2 2 2 3 2" xfId="30838"/>
    <cellStyle name="强调文字颜色 3 3 2 2 2 5" xfId="30839"/>
    <cellStyle name="强调文字颜色 3 3 2 2 3 2" xfId="30840"/>
    <cellStyle name="强调文字颜色 3 3 2 2 3 2 2" xfId="30841"/>
    <cellStyle name="强调文字颜色 3 3 2 2 3 2 2 2" xfId="30842"/>
    <cellStyle name="强调文字颜色 3 3 2 2 3 3 2" xfId="30843"/>
    <cellStyle name="输出 3 5 2 2 2" xfId="30844"/>
    <cellStyle name="强调文字颜色 3 3 2 2 3 4" xfId="30845"/>
    <cellStyle name="输出 3 5 2 3" xfId="30846"/>
    <cellStyle name="强调文字颜色 3 3 2 2 3 5" xfId="30847"/>
    <cellStyle name="输出 3 5 2 4" xfId="30848"/>
    <cellStyle name="强调文字颜色 3 3 2 2 4 2 2" xfId="30849"/>
    <cellStyle name="强调文字颜色 3 3 2 2 4 2 3" xfId="30850"/>
    <cellStyle name="强调文字颜色 3 3 2 2 4 2 4" xfId="30851"/>
    <cellStyle name="强调文字颜色 3 3 2 2 4 3" xfId="30852"/>
    <cellStyle name="输出 3 5 3 2" xfId="30853"/>
    <cellStyle name="强调文字颜色 3 3 2 2 4 3 2" xfId="30854"/>
    <cellStyle name="强调文字颜色 3 3 2 2 4 4" xfId="30855"/>
    <cellStyle name="强调文字颜色 3 3 2 2 4 5" xfId="30856"/>
    <cellStyle name="强调文字颜色 3 3 2 2 5 2" xfId="30857"/>
    <cellStyle name="强调文字颜色 3 3 2 2 5 2 2" xfId="30858"/>
    <cellStyle name="强调文字颜色 3 3 2 2 6" xfId="30859"/>
    <cellStyle name="强调文字颜色 3 3 2 2 7" xfId="30860"/>
    <cellStyle name="强调文字颜色 3 3 2 3" xfId="30861"/>
    <cellStyle name="注释 2 46 2" xfId="30862"/>
    <cellStyle name="注释 2 51 2" xfId="30863"/>
    <cellStyle name="强调文字颜色 3 3 2 3 2" xfId="30864"/>
    <cellStyle name="注释 2 46 2 2" xfId="30865"/>
    <cellStyle name="注释 2 51 2 2" xfId="30866"/>
    <cellStyle name="强调文字颜色 3 3 2 3 2 3 2" xfId="30867"/>
    <cellStyle name="强调文字颜色 3 3 2 3 3" xfId="30868"/>
    <cellStyle name="注释 2 46 2 3" xfId="30869"/>
    <cellStyle name="注释 2 51 2 3" xfId="30870"/>
    <cellStyle name="强调文字颜色 3 3 2 3 4 2" xfId="30871"/>
    <cellStyle name="强调文字颜色 3 3 2 3 5" xfId="30872"/>
    <cellStyle name="强调文字颜色 3 3 2 4" xfId="30873"/>
    <cellStyle name="注释 2 46 3" xfId="30874"/>
    <cellStyle name="注释 2 51 3" xfId="30875"/>
    <cellStyle name="强调文字颜色 3 3 2 4 2" xfId="30876"/>
    <cellStyle name="注释 2 46 3 2" xfId="30877"/>
    <cellStyle name="注释 2 51 3 2" xfId="30878"/>
    <cellStyle name="强调文字颜色 3 3 2 4 2 3 2" xfId="30879"/>
    <cellStyle name="强调文字颜色 3 3 2 4 2 4" xfId="30880"/>
    <cellStyle name="强调文字颜色 3 3 2 4 3" xfId="30881"/>
    <cellStyle name="强调文字颜色 3 3 2 4 3 2" xfId="30882"/>
    <cellStyle name="强调文字颜色 3 3 2 4 4 2" xfId="30883"/>
    <cellStyle name="强调文字颜色 3 3 2 4 5" xfId="30884"/>
    <cellStyle name="强调文字颜色 3 3 2 5" xfId="30885"/>
    <cellStyle name="注释 2 46 4" xfId="30886"/>
    <cellStyle name="注释 2 51 4" xfId="30887"/>
    <cellStyle name="强调文字颜色 3 3 2 5 2" xfId="30888"/>
    <cellStyle name="注释 2 46 4 2" xfId="30889"/>
    <cellStyle name="注释 2 51 4 2" xfId="30890"/>
    <cellStyle name="强调文字颜色 3 3 2 5 2 2" xfId="30891"/>
    <cellStyle name="强调文字颜色 3 3 2 5 2 2 2" xfId="30892"/>
    <cellStyle name="强调文字颜色 3 3 2 5 3" xfId="30893"/>
    <cellStyle name="强调文字颜色 3 3 2 5 3 2" xfId="30894"/>
    <cellStyle name="强调文字颜色 3 3 2 5 4" xfId="30895"/>
    <cellStyle name="强调文字颜色 3 3 2 5 5" xfId="30896"/>
    <cellStyle name="强调文字颜色 3 3 2 6" xfId="30897"/>
    <cellStyle name="注释 2 46 5" xfId="30898"/>
    <cellStyle name="注释 2 51 5" xfId="30899"/>
    <cellStyle name="强调文字颜色 3 3 2 6 2" xfId="30900"/>
    <cellStyle name="强调文字颜色 3 3 2 6 2 2" xfId="30901"/>
    <cellStyle name="强调文字颜色 3 3 2 6 3" xfId="30902"/>
    <cellStyle name="强调文字颜色 3 3 2 6 3 2" xfId="30903"/>
    <cellStyle name="强调文字颜色 3 3 2 6 4" xfId="30904"/>
    <cellStyle name="强调文字颜色 3 3 2 7" xfId="30905"/>
    <cellStyle name="强调文字颜色 3 3 2 7 2" xfId="30906"/>
    <cellStyle name="强调文字颜色 3 3 2 8" xfId="30907"/>
    <cellStyle name="强调文字颜色 3 3 2 8 2" xfId="30908"/>
    <cellStyle name="强调文字颜色 3 3 2 9" xfId="30909"/>
    <cellStyle name="强调文字颜色 3 3 3 2 2 3 2" xfId="30910"/>
    <cellStyle name="强调文字颜色 5 2 2 2 2 5" xfId="30911"/>
    <cellStyle name="强调文字颜色 3 3 3 2 4 2" xfId="30912"/>
    <cellStyle name="强调文字颜色 3 3 3 2 5" xfId="30913"/>
    <cellStyle name="强调文字颜色 3 3 3 3 2 3" xfId="30914"/>
    <cellStyle name="强调文字颜色 3 3 3 3 2 3 2" xfId="30915"/>
    <cellStyle name="强调文字颜色 3 3 3 3 3 2" xfId="30916"/>
    <cellStyle name="注释 2 47 2 3 2" xfId="30917"/>
    <cellStyle name="注释 2 52 2 3 2" xfId="30918"/>
    <cellStyle name="强调文字颜色 3 3 3 3 4 2" xfId="30919"/>
    <cellStyle name="强调文字颜色 3 3 3 3 5" xfId="30920"/>
    <cellStyle name="强调文字颜色 3 3 3 4 2 2" xfId="30921"/>
    <cellStyle name="强调文字颜色 3 3 3 4 2 2 2" xfId="30922"/>
    <cellStyle name="强调文字颜色 3 3 3 4 2 3" xfId="30923"/>
    <cellStyle name="强调文字颜色 3 3 3 4 2 3 2" xfId="30924"/>
    <cellStyle name="强调文字颜色 3 3 3 4 2 4" xfId="30925"/>
    <cellStyle name="强调文字颜色 3 3 3 4 3" xfId="30926"/>
    <cellStyle name="强调文字颜色 3 3 3 4 3 2" xfId="30927"/>
    <cellStyle name="强调文字颜色 3 3 3 4 4" xfId="30928"/>
    <cellStyle name="强调文字颜色 3 3 3 4 4 2" xfId="30929"/>
    <cellStyle name="强调文字颜色 3 3 3 4 5" xfId="30930"/>
    <cellStyle name="强调文字颜色 3 3 3 5" xfId="30931"/>
    <cellStyle name="注释 2 47 4" xfId="30932"/>
    <cellStyle name="注释 2 52 4" xfId="30933"/>
    <cellStyle name="强调文字颜色 3 3 3 5 2" xfId="30934"/>
    <cellStyle name="注释 2 47 4 2" xfId="30935"/>
    <cellStyle name="注释 2 52 4 2" xfId="30936"/>
    <cellStyle name="强调文字颜色 3 3 3 5 3" xfId="30937"/>
    <cellStyle name="强调文字颜色 3 3 3 5 3 2" xfId="30938"/>
    <cellStyle name="强调文字颜色 3 3 3 5 4" xfId="30939"/>
    <cellStyle name="强调文字颜色 3 3 3 6" xfId="30940"/>
    <cellStyle name="注释 2 47 5" xfId="30941"/>
    <cellStyle name="注释 2 52 5" xfId="30942"/>
    <cellStyle name="强调文字颜色 3 3 3 6 2" xfId="30943"/>
    <cellStyle name="强调文字颜色 3 3 3 7" xfId="30944"/>
    <cellStyle name="强调文字颜色 3 3 3 7 2" xfId="30945"/>
    <cellStyle name="强调文字颜色 3 3 3 8" xfId="30946"/>
    <cellStyle name="强调文字颜色 3 3 4 2 2 2" xfId="30947"/>
    <cellStyle name="强调文字颜色 3 3 4 2 3" xfId="30948"/>
    <cellStyle name="强调文字颜色 3 3 4 2 3 2" xfId="30949"/>
    <cellStyle name="强调文字颜色 3 3 4 3" xfId="30950"/>
    <cellStyle name="注释 2 48 2" xfId="30951"/>
    <cellStyle name="注释 2 53 2" xfId="30952"/>
    <cellStyle name="强调文字颜色 3 3 4 4" xfId="30953"/>
    <cellStyle name="注释 2 48 3" xfId="30954"/>
    <cellStyle name="注释 2 53 3" xfId="30955"/>
    <cellStyle name="强调文字颜色 3 3 4 4 2" xfId="30956"/>
    <cellStyle name="注释 2 48 3 2" xfId="30957"/>
    <cellStyle name="注释 2 53 3 2" xfId="30958"/>
    <cellStyle name="强调文字颜色 3 3 4 5" xfId="30959"/>
    <cellStyle name="注释 2 48 4" xfId="30960"/>
    <cellStyle name="注释 2 53 4" xfId="30961"/>
    <cellStyle name="强调文字颜色 3 3 5 2 2 2" xfId="30962"/>
    <cellStyle name="强调文字颜色 3 3 5 2 3" xfId="30963"/>
    <cellStyle name="强调文字颜色 3 3 5 2 3 2" xfId="30964"/>
    <cellStyle name="强调文字颜色 3 3 5 3" xfId="30965"/>
    <cellStyle name="注释 2 49 2" xfId="30966"/>
    <cellStyle name="注释 2 54 2" xfId="30967"/>
    <cellStyle name="强调文字颜色 3 3 5 3 2" xfId="30968"/>
    <cellStyle name="注释 2 49 2 2" xfId="30969"/>
    <cellStyle name="注释 2 54 2 2" xfId="30970"/>
    <cellStyle name="强调文字颜色 3 3 5 4" xfId="30971"/>
    <cellStyle name="注释 2 49 3" xfId="30972"/>
    <cellStyle name="注释 2 54 3" xfId="30973"/>
    <cellStyle name="强调文字颜色 3 3 5 4 2" xfId="30974"/>
    <cellStyle name="注释 2 49 3 2" xfId="30975"/>
    <cellStyle name="注释 2 54 3 2" xfId="30976"/>
    <cellStyle name="强调文字颜色 3 3 5 5" xfId="30977"/>
    <cellStyle name="注释 2 49 4" xfId="30978"/>
    <cellStyle name="注释 2 54 4" xfId="30979"/>
    <cellStyle name="强调文字颜色 3 3 6 2 2 2" xfId="30980"/>
    <cellStyle name="强调文字颜色 3 3 6 2 3" xfId="30981"/>
    <cellStyle name="强调文字颜色 3 3 6 2 3 2" xfId="30982"/>
    <cellStyle name="强调文字颜色 3 3 6 2 4" xfId="30983"/>
    <cellStyle name="强调文字颜色 3 3 6 3" xfId="30984"/>
    <cellStyle name="注释 2 55 2" xfId="30985"/>
    <cellStyle name="注释 2 60 2" xfId="30986"/>
    <cellStyle name="强调文字颜色 3 3 6 3 2" xfId="30987"/>
    <cellStyle name="注释 2 55 2 2" xfId="30988"/>
    <cellStyle name="注释 2 60 2 2" xfId="30989"/>
    <cellStyle name="强调文字颜色 3 3 6 4" xfId="30990"/>
    <cellStyle name="注释 2 55 3" xfId="30991"/>
    <cellStyle name="注释 2 60 3" xfId="30992"/>
    <cellStyle name="强调文字颜色 3 3 6 4 2" xfId="30993"/>
    <cellStyle name="注释 2 55 3 2" xfId="30994"/>
    <cellStyle name="注释 2 60 3 2" xfId="30995"/>
    <cellStyle name="强调文字颜色 3 3 6 5" xfId="30996"/>
    <cellStyle name="注释 2 55 4" xfId="30997"/>
    <cellStyle name="注释 2 60 4" xfId="30998"/>
    <cellStyle name="强调文字颜色 5 3 2 2 5" xfId="30999"/>
    <cellStyle name="强调文字颜色 3 3 7 4" xfId="31000"/>
    <cellStyle name="注释 2 56 3" xfId="31001"/>
    <cellStyle name="注释 2 61 3" xfId="31002"/>
    <cellStyle name="强调文字颜色 3 3 8" xfId="31003"/>
    <cellStyle name="强调文字颜色 3 3 9" xfId="31004"/>
    <cellStyle name="强调文字颜色 3 4" xfId="31005"/>
    <cellStyle name="强调文字颜色 3 4 2" xfId="31006"/>
    <cellStyle name="强调文字颜色 3 5" xfId="31007"/>
    <cellStyle name="强调文字颜色 4 2 10" xfId="31008"/>
    <cellStyle name="强调文字颜色 4 2 2 2" xfId="31009"/>
    <cellStyle name="强调文字颜色 4 2 2 2 2" xfId="31010"/>
    <cellStyle name="强调文字颜色 4 2 2 2 2 2" xfId="31011"/>
    <cellStyle name="强调文字颜色 4 2 2 2 2 2 2" xfId="31012"/>
    <cellStyle name="强调文字颜色 4 2 2 2 2 2 2 2" xfId="31013"/>
    <cellStyle name="强调文字颜色 4 2 2 2 2 2 3" xfId="31014"/>
    <cellStyle name="强调文字颜色 4 2 2 2 2 2 3 2" xfId="31015"/>
    <cellStyle name="强调文字颜色 4 2 2 2 2 3" xfId="31016"/>
    <cellStyle name="强调文字颜色 4 2 2 2 2 3 2" xfId="31017"/>
    <cellStyle name="强调文字颜色 4 2 2 2 2 4" xfId="31018"/>
    <cellStyle name="强调文字颜色 4 2 2 2 2 4 2" xfId="31019"/>
    <cellStyle name="强调文字颜色 4 2 2 2 3" xfId="31020"/>
    <cellStyle name="强调文字颜色 4 2 2 2 3 2" xfId="31021"/>
    <cellStyle name="强调文字颜色 4 2 2 2 3 2 2" xfId="31022"/>
    <cellStyle name="强调文字颜色 4 2 2 2 3 3" xfId="31023"/>
    <cellStyle name="强调文字颜色 4 2 2 2 3 3 2" xfId="31024"/>
    <cellStyle name="强调文字颜色 4 2 2 2 3 4" xfId="31025"/>
    <cellStyle name="强调文字颜色 4 2 2 2 3 4 2" xfId="31026"/>
    <cellStyle name="强调文字颜色 4 2 2 2 3 5" xfId="31027"/>
    <cellStyle name="强调文字颜色 4 2 2 2 4 2" xfId="31028"/>
    <cellStyle name="强调文字颜色 4 2 2 2 4 2 2" xfId="31029"/>
    <cellStyle name="强调文字颜色 4 2 2 2 4 2 2 2" xfId="31030"/>
    <cellStyle name="强调文字颜色 4 2 2 2 4 2 3 2" xfId="31031"/>
    <cellStyle name="强调文字颜色 4 2 2 2 4 2 4" xfId="31032"/>
    <cellStyle name="强调文字颜色 4 2 2 2 4 3" xfId="31033"/>
    <cellStyle name="强调文字颜色 4 2 2 2 4 3 2" xfId="31034"/>
    <cellStyle name="强调文字颜色 4 2 2 2 4 4" xfId="31035"/>
    <cellStyle name="强调文字颜色 4 2 2 2 4 4 2" xfId="31036"/>
    <cellStyle name="强调文字颜色 4 2 2 2 4 5" xfId="31037"/>
    <cellStyle name="强调文字颜色 4 2 2 3" xfId="31038"/>
    <cellStyle name="强调文字颜色 4 2 2 3 2 4" xfId="31039"/>
    <cellStyle name="强调文字颜色 4 2 2 5 2 2" xfId="31040"/>
    <cellStyle name="强调文字颜色 4 2 2 5 2 2 2" xfId="31041"/>
    <cellStyle name="强调文字颜色 4 2 2 5 2 3" xfId="31042"/>
    <cellStyle name="强调文字颜色 4 2 2 5 2 3 2" xfId="31043"/>
    <cellStyle name="强调文字颜色 4 2 2 5 2 4" xfId="31044"/>
    <cellStyle name="强调文字颜色 4 2 2 5 3" xfId="31045"/>
    <cellStyle name="强调文字颜色 4 2 2 5 3 2" xfId="31046"/>
    <cellStyle name="强调文字颜色 4 2 2 5 4" xfId="31047"/>
    <cellStyle name="强调文字颜色 4 2 2 5 4 2" xfId="31048"/>
    <cellStyle name="强调文字颜色 4 2 2 6 3 2" xfId="31049"/>
    <cellStyle name="强调文字颜色 4 2 2 6 4" xfId="31050"/>
    <cellStyle name="强调文字颜色 4 2 2 7 2" xfId="31051"/>
    <cellStyle name="强调文字颜色 4 2 2 8" xfId="31052"/>
    <cellStyle name="强调文字颜色 4 2 2 8 2" xfId="31053"/>
    <cellStyle name="强调文字颜色 4 2 2 9" xfId="31054"/>
    <cellStyle name="强调文字颜色 4 2 3 2 2 2" xfId="31055"/>
    <cellStyle name="强调文字颜色 4 2 3 2 2 3" xfId="31056"/>
    <cellStyle name="强调文字颜色 4 2 3 2 2 4" xfId="31057"/>
    <cellStyle name="强调文字颜色 4 2 3 2 3" xfId="31058"/>
    <cellStyle name="强调文字颜色 4 2 3 2 3 2" xfId="31059"/>
    <cellStyle name="强调文字颜色 4 2 3 2 4" xfId="31060"/>
    <cellStyle name="强调文字颜色 4 2 3 2 4 2" xfId="31061"/>
    <cellStyle name="强调文字颜色 4 2 3 3 2 4" xfId="31062"/>
    <cellStyle name="强调文字颜色 4 2 3 4 2 4" xfId="31063"/>
    <cellStyle name="注释 2 7 5" xfId="31064"/>
    <cellStyle name="强调文字颜色 4 2 3 7 2" xfId="31065"/>
    <cellStyle name="强调文字颜色 4 2 3 8" xfId="31066"/>
    <cellStyle name="强调文字颜色 4 2 4 2 3" xfId="31067"/>
    <cellStyle name="强调文字颜色 4 2 4 2 4" xfId="31068"/>
    <cellStyle name="强调文字颜色 4 2 4 3" xfId="31069"/>
    <cellStyle name="强调文字颜色 4 2 5 2 3" xfId="31070"/>
    <cellStyle name="强调文字颜色 4 2 6 2 2" xfId="31071"/>
    <cellStyle name="强调文字颜色 4 2 6 2 3" xfId="31072"/>
    <cellStyle name="强调文字颜色 4 2 6 2 4" xfId="31073"/>
    <cellStyle name="强调文字颜色 4 2 7 2 2" xfId="31074"/>
    <cellStyle name="强调文字颜色 4 2 8 2" xfId="31075"/>
    <cellStyle name="强调文字颜色 4 2 9" xfId="31076"/>
    <cellStyle name="强调文字颜色 4 2 9 2" xfId="31077"/>
    <cellStyle name="强调文字颜色 4 3 10" xfId="31078"/>
    <cellStyle name="强调文字颜色 4 3 2" xfId="31079"/>
    <cellStyle name="强调文字颜色 4 3 2 2" xfId="31080"/>
    <cellStyle name="强调文字颜色 4 3 2 2 2" xfId="31081"/>
    <cellStyle name="强调文字颜色 4 3 2 2 2 2" xfId="31082"/>
    <cellStyle name="强调文字颜色 4 3 2 2 3" xfId="31083"/>
    <cellStyle name="强调文字颜色 4 3 2 2 3 2" xfId="31084"/>
    <cellStyle name="强调文字颜色 4 3 2 2 3 2 3" xfId="31085"/>
    <cellStyle name="强调文字颜色 4 3 2 2 3 2 3 2" xfId="31086"/>
    <cellStyle name="强调文字颜色 4 3 2 2 3 4" xfId="31087"/>
    <cellStyle name="强调文字颜色 4 3 2 2 4 2" xfId="31088"/>
    <cellStyle name="强调文字颜色 4 3 2 2 4 2 2" xfId="31089"/>
    <cellStyle name="强调文字颜色 4 3 2 2 4 2 3" xfId="31090"/>
    <cellStyle name="强调文字颜色 4 3 2 2 4 3 2" xfId="31091"/>
    <cellStyle name="强调文字颜色 4 3 2 2 4 4" xfId="31092"/>
    <cellStyle name="强调文字颜色 4 3 2 2 4 4 2" xfId="31093"/>
    <cellStyle name="强调文字颜色 4 3 2 2 4 5" xfId="31094"/>
    <cellStyle name="强调文字颜色 4 3 2 2 5 2" xfId="31095"/>
    <cellStyle name="强调文字颜色 4 3 2 2 5 2 2" xfId="31096"/>
    <cellStyle name="强调文字颜色 4 3 2 2 5 3" xfId="31097"/>
    <cellStyle name="强调文字颜色 4 3 2 2 5 3 2" xfId="31098"/>
    <cellStyle name="强调文字颜色 4 3 2 2 5 4" xfId="31099"/>
    <cellStyle name="强调文字颜色 4 3 2 2 6" xfId="31100"/>
    <cellStyle name="强调文字颜色 4 3 2 2 6 2" xfId="31101"/>
    <cellStyle name="强调文字颜色 4 3 2 2 7" xfId="31102"/>
    <cellStyle name="强调文字颜色 4 3 2 2 7 2" xfId="31103"/>
    <cellStyle name="强调文字颜色 4 3 2 2 8" xfId="31104"/>
    <cellStyle name="强调文字颜色 4 3 2 3" xfId="31105"/>
    <cellStyle name="强调文字颜色 4 3 2 3 2" xfId="31106"/>
    <cellStyle name="强调文字颜色 4 3 2 3 3" xfId="31107"/>
    <cellStyle name="强调文字颜色 4 3 2 3 5" xfId="31108"/>
    <cellStyle name="强调文字颜色 4 3 2 4" xfId="31109"/>
    <cellStyle name="强调文字颜色 6 2 2 2 2 2 3 2" xfId="31110"/>
    <cellStyle name="强调文字颜色 4 3 2 4 2" xfId="31111"/>
    <cellStyle name="强调文字颜色 4 3 2 4 2 2" xfId="31112"/>
    <cellStyle name="强调文字颜色 4 3 2 4 3" xfId="31113"/>
    <cellStyle name="强调文字颜色 4 3 2 4 3 2" xfId="31114"/>
    <cellStyle name="强调文字颜色 4 3 2 4 4" xfId="31115"/>
    <cellStyle name="强调文字颜色 4 3 2 4 4 2" xfId="31116"/>
    <cellStyle name="强调文字颜色 4 3 2 4 5" xfId="31117"/>
    <cellStyle name="强调文字颜色 4 3 2 5" xfId="31118"/>
    <cellStyle name="强调文字颜色 4 3 2 5 2" xfId="31119"/>
    <cellStyle name="强调文字颜色 4 3 2 5 2 4" xfId="31120"/>
    <cellStyle name="强调文字颜色 4 3 2 5 3" xfId="31121"/>
    <cellStyle name="强调文字颜色 4 3 2 5 4" xfId="31122"/>
    <cellStyle name="强调文字颜色 4 3 2 5 5" xfId="31123"/>
    <cellStyle name="强调文字颜色 4 3 2 6" xfId="31124"/>
    <cellStyle name="强调文字颜色 4 3 2 6 2" xfId="31125"/>
    <cellStyle name="强调文字颜色 4 3 2 6 2 2" xfId="31126"/>
    <cellStyle name="强调文字颜色 4 3 2 6 3" xfId="31127"/>
    <cellStyle name="强调文字颜色 4 3 2 6 3 2" xfId="31128"/>
    <cellStyle name="强调文字颜色 4 3 2 6 4" xfId="31129"/>
    <cellStyle name="强调文字颜色 4 3 2 7" xfId="31130"/>
    <cellStyle name="强调文字颜色 4 3 2 7 2" xfId="31131"/>
    <cellStyle name="强调文字颜色 4 3 2 8" xfId="31132"/>
    <cellStyle name="强调文字颜色 4 3 2 8 2" xfId="31133"/>
    <cellStyle name="强调文字颜色 4 3 2 9" xfId="31134"/>
    <cellStyle name="强调文字颜色 4 3 3 2 4 2" xfId="31135"/>
    <cellStyle name="强调文字颜色 5 3 2" xfId="31136"/>
    <cellStyle name="强调文字颜色 4 3 3 2 5" xfId="31137"/>
    <cellStyle name="强调文字颜色 5 4" xfId="31138"/>
    <cellStyle name="强调文字颜色 4 3 3 3 3 2" xfId="31139"/>
    <cellStyle name="强调文字颜色 6 2 2" xfId="31140"/>
    <cellStyle name="强调文字颜色 4 3 3 3 4" xfId="31141"/>
    <cellStyle name="强调文字颜色 6 3" xfId="31142"/>
    <cellStyle name="强调文字颜色 4 3 3 3 4 2" xfId="31143"/>
    <cellStyle name="强调文字颜色 6 3 2" xfId="31144"/>
    <cellStyle name="强调文字颜色 4 3 3 3 5" xfId="31145"/>
    <cellStyle name="强调文字颜色 6 4" xfId="31146"/>
    <cellStyle name="强调文字颜色 4 3 3 4 2 2" xfId="31147"/>
    <cellStyle name="强调文字颜色 4 3 3 4 2 2 2" xfId="31148"/>
    <cellStyle name="强调文字颜色 4 3 3 4 3" xfId="31149"/>
    <cellStyle name="强调文字颜色 4 3 3 4 4" xfId="31150"/>
    <cellStyle name="强调文字颜色 4 3 3 4 4 2" xfId="31151"/>
    <cellStyle name="强调文字颜色 4 3 3 4 5" xfId="31152"/>
    <cellStyle name="强调文字颜色 4 3 3 5 2" xfId="31153"/>
    <cellStyle name="强调文字颜色 4 3 3 5 2 2" xfId="31154"/>
    <cellStyle name="强调文字颜色 4 3 3 5 3" xfId="31155"/>
    <cellStyle name="强调文字颜色 4 3 3 5 3 2" xfId="31156"/>
    <cellStyle name="强调文字颜色 4 3 3 6" xfId="31157"/>
    <cellStyle name="强调文字颜色 4 3 3 6 2" xfId="31158"/>
    <cellStyle name="强调文字颜色 4 3 3 7" xfId="31159"/>
    <cellStyle name="强调文字颜色 4 3 3 7 2" xfId="31160"/>
    <cellStyle name="强调文字颜色 4 3 3 8" xfId="31161"/>
    <cellStyle name="强调文字颜色 4 3 4 2 2 2" xfId="31162"/>
    <cellStyle name="强调文字颜色 4 3 4 2 3" xfId="31163"/>
    <cellStyle name="强调文字颜色 4 3 4 2 3 2" xfId="31164"/>
    <cellStyle name="强调文字颜色 4 3 4 2 4" xfId="31165"/>
    <cellStyle name="强调文字颜色 4 3 4 3" xfId="31166"/>
    <cellStyle name="强调文字颜色 4 3 4 4" xfId="31167"/>
    <cellStyle name="强调文字颜色 4 3 4 4 2" xfId="31168"/>
    <cellStyle name="强调文字颜色 4 3 4 5" xfId="31169"/>
    <cellStyle name="强调文字颜色 4 3 5 2 2 2" xfId="31170"/>
    <cellStyle name="强调文字颜色 4 3 5 2 3" xfId="31171"/>
    <cellStyle name="强调文字颜色 4 3 5 2 3 2" xfId="31172"/>
    <cellStyle name="强调文字颜色 4 3 5 3" xfId="31173"/>
    <cellStyle name="强调文字颜色 4 3 5 3 2" xfId="31174"/>
    <cellStyle name="强调文字颜色 4 3 5 4" xfId="31175"/>
    <cellStyle name="强调文字颜色 4 3 5 4 2" xfId="31176"/>
    <cellStyle name="强调文字颜色 4 3 6 2 2" xfId="31177"/>
    <cellStyle name="强调文字颜色 4 3 6 2 2 2" xfId="31178"/>
    <cellStyle name="强调文字颜色 4 3 6 2 3" xfId="31179"/>
    <cellStyle name="强调文字颜色 4 3 6 2 3 2" xfId="31180"/>
    <cellStyle name="强调文字颜色 4 3 6 2 4" xfId="31181"/>
    <cellStyle name="强调文字颜色 4 3 6 3" xfId="31182"/>
    <cellStyle name="强调文字颜色 4 3 6 3 2" xfId="31183"/>
    <cellStyle name="强调文字颜色 4 3 6 4" xfId="31184"/>
    <cellStyle name="强调文字颜色 4 3 6 4 2" xfId="31185"/>
    <cellStyle name="强调文字颜色 4 3 7 2" xfId="31186"/>
    <cellStyle name="强调文字颜色 4 3 7 2 2" xfId="31187"/>
    <cellStyle name="强调文字颜色 4 3 7 3" xfId="31188"/>
    <cellStyle name="强调文字颜色 4 3 7 3 2" xfId="31189"/>
    <cellStyle name="强调文字颜色 4 3 7 4" xfId="31190"/>
    <cellStyle name="强调文字颜色 4 3 8" xfId="31191"/>
    <cellStyle name="强调文字颜色 4 3 8 2" xfId="31192"/>
    <cellStyle name="强调文字颜色 4 3 9" xfId="31193"/>
    <cellStyle name="强调文字颜色 4 3 9 2" xfId="31194"/>
    <cellStyle name="强调文字颜色 4 4" xfId="31195"/>
    <cellStyle name="强调文字颜色 4 4 2" xfId="31196"/>
    <cellStyle name="强调文字颜色 4 5" xfId="31197"/>
    <cellStyle name="强调文字颜色 5 2 2 2 2 2 2 2" xfId="31198"/>
    <cellStyle name="强调文字颜色 5 2 2 2 2 2 3" xfId="31199"/>
    <cellStyle name="强调文字颜色 5 2 2 2 2 2 3 2" xfId="31200"/>
    <cellStyle name="强调文字颜色 5 2 2 2 2 2 4" xfId="31201"/>
    <cellStyle name="强调文字颜色 5 2 2 2 3 4" xfId="31202"/>
    <cellStyle name="强调文字颜色 5 2 2 2 3 5" xfId="31203"/>
    <cellStyle name="强调文字颜色 5 2 2 2 4 4" xfId="31204"/>
    <cellStyle name="强调文字颜色 5 2 2 2 4 5" xfId="31205"/>
    <cellStyle name="强调文字颜色 5 2 2 2 5 2" xfId="31206"/>
    <cellStyle name="强调文字颜色 5 2 2 2 5 3" xfId="31207"/>
    <cellStyle name="强调文字颜色 5 2 2 2 5 4" xfId="31208"/>
    <cellStyle name="强调文字颜色 5 2 2 2 6" xfId="31209"/>
    <cellStyle name="强调文字颜色 5 2 2 2 6 2" xfId="31210"/>
    <cellStyle name="注释 2 5 2 2 3" xfId="31211"/>
    <cellStyle name="强调文字颜色 5 2 2 2 7" xfId="31212"/>
    <cellStyle name="强调文字颜色 5 2 2 2 7 2" xfId="31213"/>
    <cellStyle name="强调文字颜色 5 2 2 3 2 4" xfId="31214"/>
    <cellStyle name="强调文字颜色 5 2 2 3 3 2" xfId="31215"/>
    <cellStyle name="强调文字颜色 5 2 2 3 4" xfId="31216"/>
    <cellStyle name="强调文字颜色 5 2 2 3 4 2" xfId="31217"/>
    <cellStyle name="强调文字颜色 5 2 2 3 5" xfId="31218"/>
    <cellStyle name="强调文字颜色 5 2 2 4 2 4" xfId="31219"/>
    <cellStyle name="强调文字颜色 5 2 2 4 3 2" xfId="31220"/>
    <cellStyle name="强调文字颜色 5 2 2 4 4" xfId="31221"/>
    <cellStyle name="强调文字颜色 5 2 2 4 5" xfId="31222"/>
    <cellStyle name="强调文字颜色 5 2 2 5 4 2" xfId="31223"/>
    <cellStyle name="强调文字颜色 5 2 2 5 5" xfId="31224"/>
    <cellStyle name="强调文字颜色 5 2 2 6 3 2" xfId="31225"/>
    <cellStyle name="强调文字颜色 5 2 2 6 4" xfId="31226"/>
    <cellStyle name="强调文字颜色 5 2 3 2" xfId="31227"/>
    <cellStyle name="输入 3 2 2 6" xfId="31228"/>
    <cellStyle name="强调文字颜色 5 2 3 2 2 2 2" xfId="31229"/>
    <cellStyle name="强调文字颜色 5 2 3 2 3 2" xfId="31230"/>
    <cellStyle name="强调文字颜色 5 2 3 2 4" xfId="31231"/>
    <cellStyle name="强调文字颜色 5 2 3 2 4 2" xfId="31232"/>
    <cellStyle name="强调文字颜色 5 2 3 2 5" xfId="31233"/>
    <cellStyle name="强调文字颜色 5 2 3 3" xfId="31234"/>
    <cellStyle name="输入 3 2 2 7" xfId="31235"/>
    <cellStyle name="强调文字颜色 5 2 3 3 2 4" xfId="31236"/>
    <cellStyle name="强调文字颜色 5 2 3 3 3 2" xfId="31237"/>
    <cellStyle name="强调文字颜色 5 2 3 3 4" xfId="31238"/>
    <cellStyle name="强调文字颜色 5 2 3 3 4 2" xfId="31239"/>
    <cellStyle name="强调文字颜色 5 2 3 3 5" xfId="31240"/>
    <cellStyle name="强调文字颜色 5 2 3 4" xfId="31241"/>
    <cellStyle name="输入 3 2 2 8" xfId="31242"/>
    <cellStyle name="强调文字颜色 5 2 3 4 2" xfId="31243"/>
    <cellStyle name="强调文字颜色 5 2 3 4 2 2" xfId="31244"/>
    <cellStyle name="强调文字颜色 5 2 3 4 2 2 2" xfId="31245"/>
    <cellStyle name="强调文字颜色 5 2 3 4 2 3" xfId="31246"/>
    <cellStyle name="强调文字颜色 5 2 3 4 2 3 2" xfId="31247"/>
    <cellStyle name="强调文字颜色 5 2 3 4 2 4" xfId="31248"/>
    <cellStyle name="强调文字颜色 5 2 3 4 3" xfId="31249"/>
    <cellStyle name="强调文字颜色 5 2 3 4 3 2" xfId="31250"/>
    <cellStyle name="强调文字颜色 5 2 3 4 4" xfId="31251"/>
    <cellStyle name="强调文字颜色 5 2 3 4 4 2" xfId="31252"/>
    <cellStyle name="强调文字颜色 5 2 3 4 5" xfId="31253"/>
    <cellStyle name="强调文字颜色 5 2 4 2 3 2" xfId="31254"/>
    <cellStyle name="强调文字颜色 5 2 4 2 4" xfId="31255"/>
    <cellStyle name="强调文字颜色 5 2 4 3" xfId="31256"/>
    <cellStyle name="强调文字颜色 5 2 4 4" xfId="31257"/>
    <cellStyle name="强调文字颜色 5 2 4 4 2" xfId="31258"/>
    <cellStyle name="强调文字颜色 5 2 5 2" xfId="31259"/>
    <cellStyle name="强调文字颜色 5 2 5 2 2 2" xfId="31260"/>
    <cellStyle name="强调文字颜色 5 2 5 2 3" xfId="31261"/>
    <cellStyle name="强调文字颜色 5 2 5 2 3 2" xfId="31262"/>
    <cellStyle name="强调文字颜色 5 2 5 2 4" xfId="31263"/>
    <cellStyle name="强调文字颜色 5 2 5 4 2" xfId="31264"/>
    <cellStyle name="强调文字颜色 5 2 6" xfId="31265"/>
    <cellStyle name="强调文字颜色 6 3 5 2 3 2" xfId="31266"/>
    <cellStyle name="强调文字颜色 5 2 6 2" xfId="31267"/>
    <cellStyle name="强调文字颜色 5 2 6 2 2" xfId="31268"/>
    <cellStyle name="强调文字颜色 5 2 6 2 3" xfId="31269"/>
    <cellStyle name="强调文字颜色 5 2 6 2 4" xfId="31270"/>
    <cellStyle name="强调文字颜色 5 2 7 2" xfId="31271"/>
    <cellStyle name="强调文字颜色 5 2 7 2 2" xfId="31272"/>
    <cellStyle name="强调文字颜色 5 2 8" xfId="31273"/>
    <cellStyle name="强调文字颜色 5 2 8 2" xfId="31274"/>
    <cellStyle name="强调文字颜色 5 2 9" xfId="31275"/>
    <cellStyle name="强调文字颜色 5 2 9 2" xfId="31276"/>
    <cellStyle name="强调文字颜色 5 3 10" xfId="31277"/>
    <cellStyle name="强调文字颜色 5 3 2 2 2 2 2" xfId="31278"/>
    <cellStyle name="强调文字颜色 5 3 2 2 2 2 2 2" xfId="31279"/>
    <cellStyle name="强调文字颜色 5 3 2 2 2 2 3" xfId="31280"/>
    <cellStyle name="强调文字颜色 5 3 2 2 2 2 3 2" xfId="31281"/>
    <cellStyle name="强调文字颜色 5 3 2 2 2 5" xfId="31282"/>
    <cellStyle name="强调文字颜色 5 3 2 2 3 2 2" xfId="31283"/>
    <cellStyle name="强调文字颜色 5 3 2 2 3 2 3" xfId="31284"/>
    <cellStyle name="强调文字颜色 5 3 2 2 3 4" xfId="31285"/>
    <cellStyle name="强调文字颜色 5 3 2 2 3 4 2" xfId="31286"/>
    <cellStyle name="强调文字颜色 5 3 2 2 3 5" xfId="31287"/>
    <cellStyle name="强调文字颜色 5 3 2 2 4 4" xfId="31288"/>
    <cellStyle name="注释 2 56 2 4" xfId="31289"/>
    <cellStyle name="注释 2 61 2 4" xfId="31290"/>
    <cellStyle name="强调文字颜色 5 3 2 2 4 5" xfId="31291"/>
    <cellStyle name="强调文字颜色 5 3 2 2 5 2 2" xfId="31292"/>
    <cellStyle name="强调文字颜色 5 3 2 2 5 3" xfId="31293"/>
    <cellStyle name="强调文字颜色 5 3 2 2 5 3 2" xfId="31294"/>
    <cellStyle name="强调文字颜色 5 3 2 2 5 4" xfId="31295"/>
    <cellStyle name="强调文字颜色 5 3 2 2 6" xfId="31296"/>
    <cellStyle name="注释 2 56 4" xfId="31297"/>
    <cellStyle name="注释 2 61 4" xfId="31298"/>
    <cellStyle name="强调文字颜色 5 3 2 2 7" xfId="31299"/>
    <cellStyle name="注释 2 56 5" xfId="31300"/>
    <cellStyle name="注释 2 61 5" xfId="31301"/>
    <cellStyle name="强调文字颜色 5 3 2 2 8" xfId="31302"/>
    <cellStyle name="强调文字颜色 5 3 2 3 4 2" xfId="31303"/>
    <cellStyle name="注释 2 57 2 2" xfId="31304"/>
    <cellStyle name="注释 2 62 2 2" xfId="31305"/>
    <cellStyle name="强调文字颜色 5 3 2 3 5" xfId="31306"/>
    <cellStyle name="注释 2 57 3" xfId="31307"/>
    <cellStyle name="注释 2 62 3" xfId="31308"/>
    <cellStyle name="强调文字颜色 5 3 2 4 2 2 2" xfId="31309"/>
    <cellStyle name="强调文字颜色 5 3 2 4 2 3" xfId="31310"/>
    <cellStyle name="强调文字颜色 5 3 2 4 2 3 2" xfId="31311"/>
    <cellStyle name="强调文字颜色 5 3 2 4 2 4" xfId="31312"/>
    <cellStyle name="强调文字颜色 5 3 2 4 3 2" xfId="31313"/>
    <cellStyle name="强调文字颜色 5 3 2 4 4" xfId="31314"/>
    <cellStyle name="注释 2 58 2" xfId="31315"/>
    <cellStyle name="注释 2 63 2" xfId="31316"/>
    <cellStyle name="强调文字颜色 5 3 2 4 4 2" xfId="31317"/>
    <cellStyle name="注释 2 58 2 2" xfId="31318"/>
    <cellStyle name="注释 2 63 2 2" xfId="31319"/>
    <cellStyle name="强调文字颜色 5 3 2 4 5" xfId="31320"/>
    <cellStyle name="注释 2 58 3" xfId="31321"/>
    <cellStyle name="注释 2 63 3" xfId="31322"/>
    <cellStyle name="强调文字颜色 5 3 2 5 2 2 2" xfId="31323"/>
    <cellStyle name="强调文字颜色 5 3 2 5 2 3" xfId="31324"/>
    <cellStyle name="强调文字颜色 5 3 2 5 2 3 2" xfId="31325"/>
    <cellStyle name="强调文字颜色 5 3 2 5 2 4" xfId="31326"/>
    <cellStyle name="强调文字颜色 5 3 2 5 3 2" xfId="31327"/>
    <cellStyle name="强调文字颜色 5 3 2 5 4 2" xfId="31328"/>
    <cellStyle name="注释 2 59 2 2" xfId="31329"/>
    <cellStyle name="注释 2 64 2 2" xfId="31330"/>
    <cellStyle name="强调文字颜色 5 3 2 5 5" xfId="31331"/>
    <cellStyle name="注释 2 59 3" xfId="31332"/>
    <cellStyle name="注释 2 64 3" xfId="31333"/>
    <cellStyle name="强调文字颜色 5 3 2 6 3 2" xfId="31334"/>
    <cellStyle name="强调文字颜色 5 3 2 6 4" xfId="31335"/>
    <cellStyle name="注释 2 65 2" xfId="31336"/>
    <cellStyle name="注释 2 70 2" xfId="31337"/>
    <cellStyle name="强调文字颜色 5 3 3 2" xfId="31338"/>
    <cellStyle name="强调文字颜色 5 3 3 2 3 2" xfId="31339"/>
    <cellStyle name="强调文字颜色 5 3 3 2 4 2" xfId="31340"/>
    <cellStyle name="强调文字颜色 5 3 3 2 5" xfId="31341"/>
    <cellStyle name="强调文字颜色 5 3 3 3" xfId="31342"/>
    <cellStyle name="强调文字颜色 5 3 3 3 2" xfId="31343"/>
    <cellStyle name="强调文字颜色 5 3 3 3 2 4" xfId="31344"/>
    <cellStyle name="强调文字颜色 5 3 3 3 3" xfId="31345"/>
    <cellStyle name="强调文字颜色 5 3 3 3 3 2" xfId="31346"/>
    <cellStyle name="强调文字颜色 5 3 3 3 4" xfId="31347"/>
    <cellStyle name="强调文字颜色 5 3 3 3 4 2" xfId="31348"/>
    <cellStyle name="强调文字颜色 5 3 3 3 5" xfId="31349"/>
    <cellStyle name="强调文字颜色 5 3 3 4" xfId="31350"/>
    <cellStyle name="强调文字颜色 5 3 3 4 2" xfId="31351"/>
    <cellStyle name="强调文字颜色 5 3 3 4 2 2" xfId="31352"/>
    <cellStyle name="强调文字颜色 5 3 3 4 2 2 2" xfId="31353"/>
    <cellStyle name="强调文字颜色 5 3 3 4 3" xfId="31354"/>
    <cellStyle name="强调文字颜色 5 3 3 4 3 2" xfId="31355"/>
    <cellStyle name="强调文字颜色 5 3 3 4 4" xfId="31356"/>
    <cellStyle name="强调文字颜色 5 3 3 4 4 2" xfId="31357"/>
    <cellStyle name="强调文字颜色 5 3 3 4 5" xfId="31358"/>
    <cellStyle name="强调文字颜色 5 3 3 5" xfId="31359"/>
    <cellStyle name="强调文字颜色 5 3 3 5 2" xfId="31360"/>
    <cellStyle name="强调文字颜色 5 3 3 5 2 2" xfId="31361"/>
    <cellStyle name="强调文字颜色 5 3 3 5 3" xfId="31362"/>
    <cellStyle name="强调文字颜色 5 3 3 5 3 2" xfId="31363"/>
    <cellStyle name="强调文字颜色 5 3 3 5 4" xfId="31364"/>
    <cellStyle name="强调文字颜色 5 3 3 6" xfId="31365"/>
    <cellStyle name="强调文字颜色 5 3 3 6 2" xfId="31366"/>
    <cellStyle name="强调文字颜色 5 3 3 7" xfId="31367"/>
    <cellStyle name="强调文字颜色 5 3 3 7 2" xfId="31368"/>
    <cellStyle name="强调文字颜色 5 3 3 8" xfId="31369"/>
    <cellStyle name="强调文字颜色 5 3 4 2" xfId="31370"/>
    <cellStyle name="强调文字颜色 5 3 4 2 3 2" xfId="31371"/>
    <cellStyle name="强调文字颜色 5 3 4 2 4" xfId="31372"/>
    <cellStyle name="强调文字颜色 5 3 4 3" xfId="31373"/>
    <cellStyle name="强调文字颜色 5 3 4 4" xfId="31374"/>
    <cellStyle name="强调文字颜色 5 3 4 4 2" xfId="31375"/>
    <cellStyle name="强调文字颜色 5 3 4 5" xfId="31376"/>
    <cellStyle name="强调文字颜色 5 3 5" xfId="31377"/>
    <cellStyle name="强调文字颜色 5 3 5 2" xfId="31378"/>
    <cellStyle name="强调文字颜色 5 3 5 2 2 2" xfId="31379"/>
    <cellStyle name="强调文字颜色 5 3 5 2 3" xfId="31380"/>
    <cellStyle name="强调文字颜色 5 3 5 2 3 2" xfId="31381"/>
    <cellStyle name="强调文字颜色 5 3 5 2 4" xfId="31382"/>
    <cellStyle name="强调文字颜色 5 3 5 3" xfId="31383"/>
    <cellStyle name="强调文字颜色 5 3 5 4" xfId="31384"/>
    <cellStyle name="强调文字颜色 5 3 5 4 2" xfId="31385"/>
    <cellStyle name="强调文字颜色 5 3 5 5" xfId="31386"/>
    <cellStyle name="强调文字颜色 5 3 6" xfId="31387"/>
    <cellStyle name="强调文字颜色 5 3 6 2" xfId="31388"/>
    <cellStyle name="强调文字颜色 5 3 6 2 2" xfId="31389"/>
    <cellStyle name="强调文字颜色 5 3 6 2 2 2" xfId="31390"/>
    <cellStyle name="强调文字颜色 5 3 6 2 3" xfId="31391"/>
    <cellStyle name="强调文字颜色 5 3 6 2 3 2" xfId="31392"/>
    <cellStyle name="强调文字颜色 5 3 6 2 4" xfId="31393"/>
    <cellStyle name="注释 3 11 2" xfId="31394"/>
    <cellStyle name="强调文字颜色 5 3 6 3" xfId="31395"/>
    <cellStyle name="强调文字颜色 5 3 6 3 2" xfId="31396"/>
    <cellStyle name="强调文字颜色 5 3 7" xfId="31397"/>
    <cellStyle name="强调文字颜色 5 3 8" xfId="31398"/>
    <cellStyle name="强调文字颜色 5 3 8 2" xfId="31399"/>
    <cellStyle name="强调文字颜色 5 3 9" xfId="31400"/>
    <cellStyle name="强调文字颜色 5 3 9 2" xfId="31401"/>
    <cellStyle name="强调文字颜色 5 4 2" xfId="31402"/>
    <cellStyle name="强调文字颜色 5 5" xfId="31403"/>
    <cellStyle name="强调文字颜色 6 2 10" xfId="31404"/>
    <cellStyle name="强调文字颜色 6 2 2 2" xfId="31405"/>
    <cellStyle name="强调文字颜色 6 2 2 2 2" xfId="31406"/>
    <cellStyle name="强调文字颜色 6 2 2 2 2 2" xfId="31407"/>
    <cellStyle name="强调文字颜色 6 2 2 2 2 2 2" xfId="31408"/>
    <cellStyle name="强调文字颜色 6 2 2 2 2 2 2 2" xfId="31409"/>
    <cellStyle name="强调文字颜色 6 2 2 2 2 2 3" xfId="31410"/>
    <cellStyle name="强调文字颜色 6 2 2 2 2 2 4" xfId="31411"/>
    <cellStyle name="强调文字颜色 6 2 2 2 2 3" xfId="31412"/>
    <cellStyle name="强调文字颜色 6 2 2 2 2 3 2" xfId="31413"/>
    <cellStyle name="强调文字颜色 6 2 2 2 2 4" xfId="31414"/>
    <cellStyle name="强调文字颜色 6 2 2 2 2 4 2" xfId="31415"/>
    <cellStyle name="强调文字颜色 6 2 2 2 3 2 2 2" xfId="31416"/>
    <cellStyle name="强调文字颜色 6 2 2 2 4 2 2" xfId="31417"/>
    <cellStyle name="强调文字颜色 6 2 2 2 4 2 2 2" xfId="31418"/>
    <cellStyle name="强调文字颜色 6 2 2 2 4 2 3" xfId="31419"/>
    <cellStyle name="强调文字颜色 6 2 2 2 4 2 3 2" xfId="31420"/>
    <cellStyle name="强调文字颜色 6 3 2 4" xfId="31421"/>
    <cellStyle name="强调文字颜色 6 2 2 2 4 2 4" xfId="31422"/>
    <cellStyle name="强调文字颜色 6 2 2 2 4 3" xfId="31423"/>
    <cellStyle name="强调文字颜色 6 2 2 2 4 3 2" xfId="31424"/>
    <cellStyle name="强调文字颜色 6 2 2 2 4 4" xfId="31425"/>
    <cellStyle name="注释 3 2 2 2 2 2 2" xfId="31426"/>
    <cellStyle name="强调文字颜色 6 2 2 2 4 4 2" xfId="31427"/>
    <cellStyle name="强调文字颜色 6 2 2 2 5 3 2" xfId="31428"/>
    <cellStyle name="输入 2 10" xfId="31429"/>
    <cellStyle name="强调文字颜色 6 2 2 2 5 4" xfId="31430"/>
    <cellStyle name="注释 3 2 2 2 2 3 2" xfId="31431"/>
    <cellStyle name="强调文字颜色 6 2 2 2 6 2" xfId="31432"/>
    <cellStyle name="强调文字颜色 6 2 2 2 7 2" xfId="31433"/>
    <cellStyle name="强调文字颜色 6 2 2 2 8" xfId="31434"/>
    <cellStyle name="强调文字颜色 6 2 2 3" xfId="31435"/>
    <cellStyle name="强调文字颜色 6 2 2 3 2" xfId="31436"/>
    <cellStyle name="强调文字颜色 6 2 2 3 2 2" xfId="31437"/>
    <cellStyle name="强调文字颜色 6 2 2 3 2 3" xfId="31438"/>
    <cellStyle name="强调文字颜色 6 2 2 3 2 4" xfId="31439"/>
    <cellStyle name="强调文字颜色 6 2 2 4" xfId="31440"/>
    <cellStyle name="强调文字颜色 6 2 2 4 2" xfId="31441"/>
    <cellStyle name="强调文字颜色 6 2 2 4 2 2" xfId="31442"/>
    <cellStyle name="注释 3 24" xfId="31443"/>
    <cellStyle name="注释 3 19" xfId="31444"/>
    <cellStyle name="强调文字颜色 6 2 2 4 2 3" xfId="31445"/>
    <cellStyle name="强调文字颜色 6 2 2 4 2 4" xfId="31446"/>
    <cellStyle name="强调文字颜色 6 2 2 5" xfId="31447"/>
    <cellStyle name="强调文字颜色 6 2 2 5 2" xfId="31448"/>
    <cellStyle name="强调文字颜色 6 2 2 5 2 2" xfId="31449"/>
    <cellStyle name="强调文字颜色 6 2 2 5 2 2 2" xfId="31450"/>
    <cellStyle name="强调文字颜色 6 2 2 5 2 3" xfId="31451"/>
    <cellStyle name="强调文字颜色 6 2 2 5 2 3 2" xfId="31452"/>
    <cellStyle name="强调文字颜色 6 2 2 5 2 4" xfId="31453"/>
    <cellStyle name="强调文字颜色 6 2 2 6" xfId="31454"/>
    <cellStyle name="强调文字颜色 6 2 2 6 2" xfId="31455"/>
    <cellStyle name="强调文字颜色 6 2 2 6 2 2" xfId="31456"/>
    <cellStyle name="强调文字颜色 6 2 2 9" xfId="31457"/>
    <cellStyle name="强调文字颜色 6 2 3 2" xfId="31458"/>
    <cellStyle name="强调文字颜色 6 2 3 2 2" xfId="31459"/>
    <cellStyle name="强调文字颜色 6 2 3 2 2 2" xfId="31460"/>
    <cellStyle name="强调文字颜色 6 2 3 2 2 2 2" xfId="31461"/>
    <cellStyle name="强调文字颜色 6 2 3 2 2 3" xfId="31462"/>
    <cellStyle name="强调文字颜色 6 2 3 2 2 3 2" xfId="31463"/>
    <cellStyle name="强调文字颜色 6 2 3 2 2 4" xfId="31464"/>
    <cellStyle name="强调文字颜色 6 2 3 2 3" xfId="31465"/>
    <cellStyle name="强调文字颜色 6 2 3 2 3 2" xfId="31466"/>
    <cellStyle name="强调文字颜色 6 2 3 2 4" xfId="31467"/>
    <cellStyle name="强调文字颜色 6 2 3 2 4 2" xfId="31468"/>
    <cellStyle name="强调文字颜色 6 2 3 2 5" xfId="31469"/>
    <cellStyle name="强调文字颜色 6 2 3 3" xfId="31470"/>
    <cellStyle name="强调文字颜色 6 2 3 3 2" xfId="31471"/>
    <cellStyle name="强调文字颜色 6 2 3 3 2 2 2" xfId="31472"/>
    <cellStyle name="强调文字颜色 6 2 3 3 2 3" xfId="31473"/>
    <cellStyle name="强调文字颜色 6 2 3 3 2 3 2" xfId="31474"/>
    <cellStyle name="强调文字颜色 6 2 3 3 3" xfId="31475"/>
    <cellStyle name="强调文字颜色 6 2 3 3 4" xfId="31476"/>
    <cellStyle name="强调文字颜色 6 2 3 3 5" xfId="31477"/>
    <cellStyle name="强调文字颜色 6 2 3 4" xfId="31478"/>
    <cellStyle name="强调文字颜色 6 2 3 4 2" xfId="31479"/>
    <cellStyle name="强调文字颜色 6 2 3 4 2 2" xfId="31480"/>
    <cellStyle name="强调文字颜色 6 2 3 4 2 2 2" xfId="31481"/>
    <cellStyle name="强调文字颜色 6 2 3 4 2 3" xfId="31482"/>
    <cellStyle name="强调文字颜色 6 2 3 4 2 3 2" xfId="31483"/>
    <cellStyle name="强调文字颜色 6 2 3 4 2 4" xfId="31484"/>
    <cellStyle name="强调文字颜色 6 2 3 4 3" xfId="31485"/>
    <cellStyle name="强调文字颜色 6 2 3 4 3 2" xfId="31486"/>
    <cellStyle name="强调文字颜色 6 2 3 4 4" xfId="31487"/>
    <cellStyle name="强调文字颜色 6 2 3 4 4 2" xfId="31488"/>
    <cellStyle name="强调文字颜色 6 2 3 4 5" xfId="31489"/>
    <cellStyle name="强调文字颜色 6 2 3 5" xfId="31490"/>
    <cellStyle name="强调文字颜色 6 2 3 5 2" xfId="31491"/>
    <cellStyle name="强调文字颜色 6 2 3 5 3" xfId="31492"/>
    <cellStyle name="强调文字颜色 6 2 3 5 3 2" xfId="31493"/>
    <cellStyle name="强调文字颜色 6 2 3 5 4" xfId="31494"/>
    <cellStyle name="强调文字颜色 6 2 4 2 2 2" xfId="31495"/>
    <cellStyle name="强调文字颜色 6 2 4 2 3" xfId="31496"/>
    <cellStyle name="强调文字颜色 6 2 4 2 3 2" xfId="31497"/>
    <cellStyle name="强调文字颜色 6 2 4 3" xfId="31498"/>
    <cellStyle name="适中 2 2 4 2 3" xfId="31499"/>
    <cellStyle name="强调文字颜色 6 2 4 4" xfId="31500"/>
    <cellStyle name="适中 2 2 4 2 4" xfId="31501"/>
    <cellStyle name="强调文字颜色 6 2 4 4 2" xfId="31502"/>
    <cellStyle name="强调文字颜色 6 2 4 5" xfId="31503"/>
    <cellStyle name="强调文字颜色 6 2 5 2" xfId="31504"/>
    <cellStyle name="适中 2 2 4 3 2" xfId="31505"/>
    <cellStyle name="强调文字颜色 6 2 5 2 2 2" xfId="31506"/>
    <cellStyle name="强调文字颜色 6 2 5 2 3" xfId="31507"/>
    <cellStyle name="强调文字颜色 6 2 5 2 3 2" xfId="31508"/>
    <cellStyle name="强调文字颜色 6 2 5 2 4" xfId="31509"/>
    <cellStyle name="强调文字颜色 6 2 5 3 2" xfId="31510"/>
    <cellStyle name="强调文字颜色 6 2 6" xfId="31511"/>
    <cellStyle name="适中 2 2 4 4" xfId="31512"/>
    <cellStyle name="强调文字颜色 6 2 6 2" xfId="31513"/>
    <cellStyle name="适中 2 2 4 4 2" xfId="31514"/>
    <cellStyle name="强调文字颜色 6 2 6 2 2" xfId="31515"/>
    <cellStyle name="强调文字颜色 6 2 6 2 2 2" xfId="31516"/>
    <cellStyle name="强调文字颜色 6 2 6 2 3" xfId="31517"/>
    <cellStyle name="强调文字颜色 6 2 6 2 3 2" xfId="31518"/>
    <cellStyle name="强调文字颜色 6 2 6 3 2" xfId="31519"/>
    <cellStyle name="强调文字颜色 6 2 6 4 2" xfId="31520"/>
    <cellStyle name="强调文字颜色 6 2 6 5" xfId="31521"/>
    <cellStyle name="强调文字颜色 6 2 7" xfId="31522"/>
    <cellStyle name="适中 2 2 4 5" xfId="31523"/>
    <cellStyle name="强调文字颜色 6 2 7 2" xfId="31524"/>
    <cellStyle name="强调文字颜色 6 2 7 2 2" xfId="31525"/>
    <cellStyle name="强调文字颜色 6 2 8" xfId="31526"/>
    <cellStyle name="强调文字颜色 6 2 8 2" xfId="31527"/>
    <cellStyle name="强调文字颜色 6 2 9" xfId="31528"/>
    <cellStyle name="强调文字颜色 6 2 9 2" xfId="31529"/>
    <cellStyle name="强调文字颜色 6 3 10" xfId="31530"/>
    <cellStyle name="强调文字颜色 6 3 2 2" xfId="31531"/>
    <cellStyle name="强调文字颜色 6 3 2 2 2" xfId="31532"/>
    <cellStyle name="强调文字颜色 6 3 2 2 2 2" xfId="31533"/>
    <cellStyle name="强调文字颜色 6 3 2 2 2 2 2" xfId="31534"/>
    <cellStyle name="强调文字颜色 6 3 2 2 2 2 2 2" xfId="31535"/>
    <cellStyle name="强调文字颜色 6 3 2 2 2 2 3" xfId="31536"/>
    <cellStyle name="强调文字颜色 6 3 2 2 2 2 3 2" xfId="31537"/>
    <cellStyle name="强调文字颜色 6 3 2 2 2 2 4" xfId="31538"/>
    <cellStyle name="强调文字颜色 6 3 2 2 3" xfId="31539"/>
    <cellStyle name="强调文字颜色 6 3 2 2 3 2" xfId="31540"/>
    <cellStyle name="强调文字颜色 6 3 2 2 3 2 2" xfId="31541"/>
    <cellStyle name="强调文字颜色 6 3 2 2 3 2 2 2" xfId="31542"/>
    <cellStyle name="强调文字颜色 6 3 2 2 3 2 3" xfId="31543"/>
    <cellStyle name="强调文字颜色 6 3 2 2 3 2 3 2" xfId="31544"/>
    <cellStyle name="强调文字颜色 6 3 2 2 3 2 4" xfId="31545"/>
    <cellStyle name="强调文字颜色 6 3 2 2 4" xfId="31546"/>
    <cellStyle name="强调文字颜色 6 3 2 2 4 2" xfId="31547"/>
    <cellStyle name="强调文字颜色 6 3 2 2 4 2 2" xfId="31548"/>
    <cellStyle name="强调文字颜色 6 3 2 2 4 2 2 2" xfId="31549"/>
    <cellStyle name="强调文字颜色 6 3 2 2 4 2 3" xfId="31550"/>
    <cellStyle name="强调文字颜色 6 3 2 2 4 2 3 2" xfId="31551"/>
    <cellStyle name="强调文字颜色 6 3 2 2 4 2 4" xfId="31552"/>
    <cellStyle name="强调文字颜色 6 3 2 2 5" xfId="31553"/>
    <cellStyle name="强调文字颜色 6 3 2 2 5 2" xfId="31554"/>
    <cellStyle name="强调文字颜色 6 3 2 2 5 2 2" xfId="31555"/>
    <cellStyle name="强调文字颜色 6 3 2 2 6" xfId="31556"/>
    <cellStyle name="强调文字颜色 6 3 2 2 6 2" xfId="31557"/>
    <cellStyle name="强调文字颜色 6 3 2 2 7" xfId="31558"/>
    <cellStyle name="强调文字颜色 6 3 2 2 7 2" xfId="31559"/>
    <cellStyle name="强调文字颜色 6 3 2 2 8" xfId="31560"/>
    <cellStyle name="强调文字颜色 6 3 2 3" xfId="31561"/>
    <cellStyle name="强调文字颜色 6 3 2 3 2" xfId="31562"/>
    <cellStyle name="强调文字颜色 6 3 2 3 2 2" xfId="31563"/>
    <cellStyle name="强调文字颜色 6 3 2 3 2 2 2" xfId="31564"/>
    <cellStyle name="强调文字颜色 6 3 2 3 2 3" xfId="31565"/>
    <cellStyle name="强调文字颜色 6 3 2 3 2 3 2" xfId="31566"/>
    <cellStyle name="强调文字颜色 6 3 2 3 2 4" xfId="31567"/>
    <cellStyle name="强调文字颜色 6 3 2 3 3" xfId="31568"/>
    <cellStyle name="强调文字颜色 6 3 2 3 3 2" xfId="31569"/>
    <cellStyle name="强调文字颜色 6 3 2 3 4" xfId="31570"/>
    <cellStyle name="强调文字颜色 6 3 2 3 4 2" xfId="31571"/>
    <cellStyle name="强调文字颜色 6 3 2 3 5" xfId="31572"/>
    <cellStyle name="强调文字颜色 6 3 2 4 2" xfId="31573"/>
    <cellStyle name="强调文字颜色 6 3 2 4 2 2" xfId="31574"/>
    <cellStyle name="强调文字颜色 6 3 2 4 2 3" xfId="31575"/>
    <cellStyle name="强调文字颜色 6 3 2 4 2 4" xfId="31576"/>
    <cellStyle name="强调文字颜色 6 3 2 4 3" xfId="31577"/>
    <cellStyle name="强调文字颜色 6 3 2 4 3 2" xfId="31578"/>
    <cellStyle name="强调文字颜色 6 3 2 4 4" xfId="31579"/>
    <cellStyle name="强调文字颜色 6 3 2 4 4 2" xfId="31580"/>
    <cellStyle name="强调文字颜色 6 3 2 4 5" xfId="31581"/>
    <cellStyle name="强调文字颜色 6 3 2 5" xfId="31582"/>
    <cellStyle name="强调文字颜色 6 3 2 5 2 4" xfId="31583"/>
    <cellStyle name="强调文字颜色 6 3 2 6" xfId="31584"/>
    <cellStyle name="强调文字颜色 6 3 2 6 2" xfId="31585"/>
    <cellStyle name="强调文字颜色 6 3 2 6 2 2" xfId="31586"/>
    <cellStyle name="强调文字颜色 6 3 2 6 3" xfId="31587"/>
    <cellStyle name="强调文字颜色 6 3 2 6 3 2" xfId="31588"/>
    <cellStyle name="强调文字颜色 6 3 2 6 4" xfId="31589"/>
    <cellStyle name="强调文字颜色 6 3 2 9" xfId="31590"/>
    <cellStyle name="强调文字颜色 6 3 3 2" xfId="31591"/>
    <cellStyle name="强调文字颜色 6 3 3 2 2" xfId="31592"/>
    <cellStyle name="强调文字颜色 6 3 3 2 2 4" xfId="31593"/>
    <cellStyle name="强调文字颜色 6 3 3 2 3" xfId="31594"/>
    <cellStyle name="强调文字颜色 6 3 3 2 3 2" xfId="31595"/>
    <cellStyle name="强调文字颜色 6 3 3 3" xfId="31596"/>
    <cellStyle name="强调文字颜色 6 3 3 3 2" xfId="31597"/>
    <cellStyle name="强调文字颜色 6 3 3 3 2 3 2" xfId="31598"/>
    <cellStyle name="强调文字颜色 6 3 3 3 2 4" xfId="31599"/>
    <cellStyle name="强调文字颜色 6 3 3 3 3" xfId="31600"/>
    <cellStyle name="强调文字颜色 6 3 3 3 3 2" xfId="31601"/>
    <cellStyle name="强调文字颜色 6 3 3 4" xfId="31602"/>
    <cellStyle name="强调文字颜色 6 3 3 4 2" xfId="31603"/>
    <cellStyle name="强调文字颜色 6 3 3 4 2 3 2" xfId="31604"/>
    <cellStyle name="强调文字颜色 6 3 3 4 2 4" xfId="31605"/>
    <cellStyle name="强调文字颜色 6 3 3 4 3" xfId="31606"/>
    <cellStyle name="强调文字颜色 6 3 3 4 3 2" xfId="31607"/>
    <cellStyle name="强调文字颜色 6 3 3 4 4 2" xfId="31608"/>
    <cellStyle name="强调文字颜色 6 3 3 4 5" xfId="31609"/>
    <cellStyle name="强调文字颜色 6 3 3 5" xfId="31610"/>
    <cellStyle name="强调文字颜色 6 3 3 8" xfId="31611"/>
    <cellStyle name="强调文字颜色 6 3 4 2" xfId="31612"/>
    <cellStyle name="适中 2 2 5 2 2" xfId="31613"/>
    <cellStyle name="强调文字颜色 6 3 4 2 2 2" xfId="31614"/>
    <cellStyle name="强调文字颜色 6 3 4 2 3" xfId="31615"/>
    <cellStyle name="强调文字颜色 6 3 4 2 3 2" xfId="31616"/>
    <cellStyle name="强调文字颜色 6 3 4 3" xfId="31617"/>
    <cellStyle name="适中 2 2 5 2 3" xfId="31618"/>
    <cellStyle name="强调文字颜色 6 3 4 4" xfId="31619"/>
    <cellStyle name="适中 2 2 5 2 4" xfId="31620"/>
    <cellStyle name="强调文字颜色 6 3 4 4 2" xfId="31621"/>
    <cellStyle name="强调文字颜色 6 3 4 5" xfId="31622"/>
    <cellStyle name="强调文字颜色 6 3 5" xfId="31623"/>
    <cellStyle name="适中 2 2 5 3" xfId="31624"/>
    <cellStyle name="强调文字颜色 6 3 5 2" xfId="31625"/>
    <cellStyle name="适中 2 2 5 3 2" xfId="31626"/>
    <cellStyle name="强调文字颜色 6 3 5 2 2 2" xfId="31627"/>
    <cellStyle name="强调文字颜色 6 3 5 2 3" xfId="31628"/>
    <cellStyle name="强调文字颜色 6 3 5 2 4" xfId="31629"/>
    <cellStyle name="强调文字颜色 6 3 5 3" xfId="31630"/>
    <cellStyle name="强调文字颜色 6 3 5 3 2" xfId="31631"/>
    <cellStyle name="强调文字颜色 6 3 6" xfId="31632"/>
    <cellStyle name="适中 2 2 5 4" xfId="31633"/>
    <cellStyle name="强调文字颜色 6 3 6 2" xfId="31634"/>
    <cellStyle name="适中 2 2 5 4 2" xfId="31635"/>
    <cellStyle name="强调文字颜色 6 3 6 2 2" xfId="31636"/>
    <cellStyle name="强调文字颜色 6 3 6 2 2 2" xfId="31637"/>
    <cellStyle name="强调文字颜色 6 3 6 2 3" xfId="31638"/>
    <cellStyle name="强调文字颜色 6 3 6 2 3 2" xfId="31639"/>
    <cellStyle name="强调文字颜色 6 3 6 3" xfId="31640"/>
    <cellStyle name="强调文字颜色 6 3 6 3 2" xfId="31641"/>
    <cellStyle name="强调文字颜色 6 3 6 4 2" xfId="31642"/>
    <cellStyle name="强调文字颜色 6 3 6 5" xfId="31643"/>
    <cellStyle name="强调文字颜色 6 3 7" xfId="31644"/>
    <cellStyle name="适中 2 2 5 5" xfId="31645"/>
    <cellStyle name="强调文字颜色 6 3 8 2" xfId="31646"/>
    <cellStyle name="强调文字颜色 6 3 9" xfId="31647"/>
    <cellStyle name="强调文字颜色 6 3 9 2" xfId="31648"/>
    <cellStyle name="强调文字颜色 6 4 2" xfId="31649"/>
    <cellStyle name="强调文字颜色 6 5" xfId="31650"/>
    <cellStyle name="适中 2" xfId="31651"/>
    <cellStyle name="适中 2 10" xfId="31652"/>
    <cellStyle name="适中 2 2" xfId="31653"/>
    <cellStyle name="适中 2 2 2" xfId="31654"/>
    <cellStyle name="适中 2 2 2 2" xfId="31655"/>
    <cellStyle name="适中 2 2 2 2 2" xfId="31656"/>
    <cellStyle name="适中 2 2 2 2 3" xfId="31657"/>
    <cellStyle name="适中 2 2 2 2 4 2" xfId="31658"/>
    <cellStyle name="适中 2 2 2 2 5" xfId="31659"/>
    <cellStyle name="适中 2 2 2 3" xfId="31660"/>
    <cellStyle name="适中 2 2 2 3 2" xfId="31661"/>
    <cellStyle name="适中 2 2 2 3 3" xfId="31662"/>
    <cellStyle name="适中 2 2 2 4" xfId="31663"/>
    <cellStyle name="适中 2 2 2 4 2" xfId="31664"/>
    <cellStyle name="适中 2 2 2 4 3" xfId="31665"/>
    <cellStyle name="适中 2 2 2 4 4 2" xfId="31666"/>
    <cellStyle name="适中 2 2 2 4 5" xfId="31667"/>
    <cellStyle name="适中 2 2 2 5 2" xfId="31668"/>
    <cellStyle name="适中 2 2 2 5 3" xfId="31669"/>
    <cellStyle name="适中 2 2 2 6" xfId="31670"/>
    <cellStyle name="适中 2 2 2 6 2" xfId="31671"/>
    <cellStyle name="适中 2 2 2 7" xfId="31672"/>
    <cellStyle name="适中 2 2 2 7 2" xfId="31673"/>
    <cellStyle name="适中 2 2 2 8" xfId="31674"/>
    <cellStyle name="适中 2 2 3" xfId="31675"/>
    <cellStyle name="适中 2 2 3 2 2 2" xfId="31676"/>
    <cellStyle name="注释 2 68 2" xfId="31677"/>
    <cellStyle name="注释 2 73 2" xfId="31678"/>
    <cellStyle name="适中 2 2 3 2 3" xfId="31679"/>
    <cellStyle name="注释 2 69" xfId="31680"/>
    <cellStyle name="注释 2 74" xfId="31681"/>
    <cellStyle name="适中 2 2 3 2 3 2" xfId="31682"/>
    <cellStyle name="注释 2 69 2" xfId="31683"/>
    <cellStyle name="注释 2 74 2" xfId="31684"/>
    <cellStyle name="适中 2 2 3 2 4" xfId="31685"/>
    <cellStyle name="注释 2 75" xfId="31686"/>
    <cellStyle name="注释 2 80" xfId="31687"/>
    <cellStyle name="适中 2 2 3 3 2" xfId="31688"/>
    <cellStyle name="适中 2 2 3 4" xfId="31689"/>
    <cellStyle name="适中 2 2 3 4 2" xfId="31690"/>
    <cellStyle name="适中 2 2 3 5" xfId="31691"/>
    <cellStyle name="适中 2 2 6" xfId="31692"/>
    <cellStyle name="适中 2 2 6 2" xfId="31693"/>
    <cellStyle name="适中 2 2 6 2 2" xfId="31694"/>
    <cellStyle name="适中 2 2 6 3" xfId="31695"/>
    <cellStyle name="适中 2 2 6 3 2" xfId="31696"/>
    <cellStyle name="适中 2 2 6 4" xfId="31697"/>
    <cellStyle name="适中 2 2 8" xfId="31698"/>
    <cellStyle name="适中 2 2 8 2" xfId="31699"/>
    <cellStyle name="适中 2 3" xfId="31700"/>
    <cellStyle name="适中 2 3 2" xfId="31701"/>
    <cellStyle name="适中 2 3 2 2 4" xfId="31702"/>
    <cellStyle name="适中 2 3 3" xfId="31703"/>
    <cellStyle name="适中 2 3 3 3 2" xfId="31704"/>
    <cellStyle name="适中 2 3 3 4" xfId="31705"/>
    <cellStyle name="适中 2 3 3 4 2" xfId="31706"/>
    <cellStyle name="适中 2 3 3 5" xfId="31707"/>
    <cellStyle name="适中 2 3 4 2 3" xfId="31708"/>
    <cellStyle name="适中 2 3 4 2 4" xfId="31709"/>
    <cellStyle name="适中 2 3 4 3" xfId="31710"/>
    <cellStyle name="适中 2 3 4 3 2" xfId="31711"/>
    <cellStyle name="适中 2 3 4 4" xfId="31712"/>
    <cellStyle name="适中 2 3 4 4 2" xfId="31713"/>
    <cellStyle name="适中 2 3 4 5" xfId="31714"/>
    <cellStyle name="适中 2 3 5 3 2" xfId="31715"/>
    <cellStyle name="注释 2 2 2 4 2" xfId="31716"/>
    <cellStyle name="适中 2 3 5 4" xfId="31717"/>
    <cellStyle name="注释 2 2 2 5" xfId="31718"/>
    <cellStyle name="适中 2 3 6" xfId="31719"/>
    <cellStyle name="适中 2 3 8" xfId="31720"/>
    <cellStyle name="适中 2 4" xfId="31721"/>
    <cellStyle name="适中 2 4 2" xfId="31722"/>
    <cellStyle name="适中 2 4 2 2 2" xfId="31723"/>
    <cellStyle name="适中 2 4 2 3" xfId="31724"/>
    <cellStyle name="输出 3 2 2 3 2 3 2" xfId="31725"/>
    <cellStyle name="适中 2 4 2 3 2" xfId="31726"/>
    <cellStyle name="适中 2 4 2 4" xfId="31727"/>
    <cellStyle name="适中 2 4 3" xfId="31728"/>
    <cellStyle name="适中 2 4 3 2" xfId="31729"/>
    <cellStyle name="适中 2 4 5" xfId="31730"/>
    <cellStyle name="适中 2 5" xfId="31731"/>
    <cellStyle name="适中 2 5 2" xfId="31732"/>
    <cellStyle name="适中 2 5 2 2" xfId="31733"/>
    <cellStyle name="适中 2 5 2 2 2" xfId="31734"/>
    <cellStyle name="适中 2 5 2 3" xfId="31735"/>
    <cellStyle name="适中 2 5 2 3 2" xfId="31736"/>
    <cellStyle name="适中 2 5 2 4" xfId="31737"/>
    <cellStyle name="适中 2 5 3" xfId="31738"/>
    <cellStyle name="适中 2 5 3 2" xfId="31739"/>
    <cellStyle name="适中 2 5 4 2" xfId="31740"/>
    <cellStyle name="适中 2 6" xfId="31741"/>
    <cellStyle name="适中 2 7" xfId="31742"/>
    <cellStyle name="适中 2 7 2" xfId="31743"/>
    <cellStyle name="适中 2 7 3" xfId="31744"/>
    <cellStyle name="适中 2 7 3 2" xfId="31745"/>
    <cellStyle name="适中 2 7 4" xfId="31746"/>
    <cellStyle name="适中 2 8" xfId="31747"/>
    <cellStyle name="适中 2 8 2" xfId="31748"/>
    <cellStyle name="适中 2 9" xfId="31749"/>
    <cellStyle name="适中 2 9 2" xfId="31750"/>
    <cellStyle name="适中 3" xfId="31751"/>
    <cellStyle name="适中 3 10" xfId="31752"/>
    <cellStyle name="适中 3 2" xfId="31753"/>
    <cellStyle name="适中 3 2 2" xfId="31754"/>
    <cellStyle name="适中 3 2 2 2" xfId="31755"/>
    <cellStyle name="适中 3 2 2 2 2" xfId="31756"/>
    <cellStyle name="适中 3 2 2 2 2 2" xfId="31757"/>
    <cellStyle name="适中 3 2 2 2 2 2 2" xfId="31758"/>
    <cellStyle name="适中 3 2 2 2 2 3" xfId="31759"/>
    <cellStyle name="适中 3 2 2 2 2 3 2" xfId="31760"/>
    <cellStyle name="适中 3 2 2 2 2 4" xfId="31761"/>
    <cellStyle name="适中 3 2 2 2 3" xfId="31762"/>
    <cellStyle name="适中 3 2 2 2 3 2" xfId="31763"/>
    <cellStyle name="适中 3 2 2 3" xfId="31764"/>
    <cellStyle name="适中 3 2 2 3 2" xfId="31765"/>
    <cellStyle name="适中 3 2 2 3 2 2" xfId="31766"/>
    <cellStyle name="适中 3 2 2 3 2 2 2" xfId="31767"/>
    <cellStyle name="适中 3 2 2 3 2 3" xfId="31768"/>
    <cellStyle name="适中 3 2 2 3 2 3 2" xfId="31769"/>
    <cellStyle name="适中 3 2 2 3 2 4" xfId="31770"/>
    <cellStyle name="适中 3 2 2 3 3" xfId="31771"/>
    <cellStyle name="适中 3 2 2 3 3 2" xfId="31772"/>
    <cellStyle name="适中 3 2 2 4" xfId="31773"/>
    <cellStyle name="适中 3 2 2 4 2" xfId="31774"/>
    <cellStyle name="适中 3 2 2 4 2 2" xfId="31775"/>
    <cellStyle name="适中 3 2 2 4 2 2 2" xfId="31776"/>
    <cellStyle name="输出 3 2 2 4 4" xfId="31777"/>
    <cellStyle name="适中 3 2 2 4 2 3" xfId="31778"/>
    <cellStyle name="适中 3 2 2 4 2 3 2" xfId="31779"/>
    <cellStyle name="输出 3 2 2 5 4" xfId="31780"/>
    <cellStyle name="适中 3 2 2 4 2 4" xfId="31781"/>
    <cellStyle name="适中 3 2 2 4 3" xfId="31782"/>
    <cellStyle name="适中 3 2 2 4 3 2" xfId="31783"/>
    <cellStyle name="适中 3 2 2 4 4" xfId="31784"/>
    <cellStyle name="适中 3 2 2 4 4 2" xfId="31785"/>
    <cellStyle name="适中 3 2 2 4 5" xfId="31786"/>
    <cellStyle name="适中 3 2 2 5 2 2" xfId="31787"/>
    <cellStyle name="适中 3 2 2 5 3" xfId="31788"/>
    <cellStyle name="适中 3 2 2 5 3 2" xfId="31789"/>
    <cellStyle name="适中 3 2 2 5 4" xfId="31790"/>
    <cellStyle name="适中 3 2 2 6 2" xfId="31791"/>
    <cellStyle name="适中 3 2 2 7" xfId="31792"/>
    <cellStyle name="适中 3 2 2 7 2" xfId="31793"/>
    <cellStyle name="适中 3 2 2 8" xfId="31794"/>
    <cellStyle name="适中 3 2 3 2" xfId="31795"/>
    <cellStyle name="适中 3 2 3 2 2 2" xfId="31796"/>
    <cellStyle name="适中 3 2 3 2 3" xfId="31797"/>
    <cellStyle name="注释 3 2 2 4 2 3 2" xfId="31798"/>
    <cellStyle name="适中 3 2 3 2 4" xfId="31799"/>
    <cellStyle name="注释 3 2 2 4 2 3 3" xfId="31800"/>
    <cellStyle name="适中 3 2 3 3" xfId="31801"/>
    <cellStyle name="适中 3 2 3 3 2" xfId="31802"/>
    <cellStyle name="适中 3 2 3 4" xfId="31803"/>
    <cellStyle name="适中 3 2 3 4 2" xfId="31804"/>
    <cellStyle name="适中 3 2 4 2" xfId="31805"/>
    <cellStyle name="适中 3 2 4 2 2" xfId="31806"/>
    <cellStyle name="适中 3 2 4 2 2 2" xfId="31807"/>
    <cellStyle name="适中 3 2 4 3" xfId="31808"/>
    <cellStyle name="适中 3 2 4 3 2" xfId="31809"/>
    <cellStyle name="适中 3 2 4 4" xfId="31810"/>
    <cellStyle name="适中 3 2 4 4 2" xfId="31811"/>
    <cellStyle name="适中 3 2 4 5" xfId="31812"/>
    <cellStyle name="适中 3 2 5 2 2" xfId="31813"/>
    <cellStyle name="适中 3 2 5 2 3" xfId="31814"/>
    <cellStyle name="适中 3 2 5 2 3 2" xfId="31815"/>
    <cellStyle name="适中 3 2 5 2 4" xfId="31816"/>
    <cellStyle name="适中 3 2 5 3" xfId="31817"/>
    <cellStyle name="适中 3 2 5 3 2" xfId="31818"/>
    <cellStyle name="适中 3 2 5 4" xfId="31819"/>
    <cellStyle name="适中 3 2 5 4 2" xfId="31820"/>
    <cellStyle name="适中 3 2 5 5" xfId="31821"/>
    <cellStyle name="适中 3 2 6 2" xfId="31822"/>
    <cellStyle name="适中 3 2 6 2 2" xfId="31823"/>
    <cellStyle name="适中 3 2 8" xfId="31824"/>
    <cellStyle name="适中 3 2 8 2" xfId="31825"/>
    <cellStyle name="适中 3 2 9" xfId="31826"/>
    <cellStyle name="适中 3 3" xfId="31827"/>
    <cellStyle name="适中 3 3 2" xfId="31828"/>
    <cellStyle name="适中 3 3 2 2 2" xfId="31829"/>
    <cellStyle name="适中 3 3 2 2 2 2" xfId="31830"/>
    <cellStyle name="适中 3 3 2 2 3" xfId="31831"/>
    <cellStyle name="适中 3 3 2 2 3 2" xfId="31832"/>
    <cellStyle name="适中 3 3 2 2 4" xfId="31833"/>
    <cellStyle name="适中 3 3 2 3" xfId="31834"/>
    <cellStyle name="适中 3 3 2 3 2" xfId="31835"/>
    <cellStyle name="适中 3 3 2 4" xfId="31836"/>
    <cellStyle name="适中 3 3 2 4 2" xfId="31837"/>
    <cellStyle name="适中 3 3 2 5" xfId="31838"/>
    <cellStyle name="适中 3 3 3" xfId="31839"/>
    <cellStyle name="适中 3 3 3 2" xfId="31840"/>
    <cellStyle name="适中 3 3 3 2 3" xfId="31841"/>
    <cellStyle name="适中 3 3 3 2 3 2" xfId="31842"/>
    <cellStyle name="适中 3 3 3 2 4" xfId="31843"/>
    <cellStyle name="适中 3 3 3 3" xfId="31844"/>
    <cellStyle name="适中 3 3 3 3 2" xfId="31845"/>
    <cellStyle name="适中 3 3 3 4" xfId="31846"/>
    <cellStyle name="适中 3 3 3 4 2" xfId="31847"/>
    <cellStyle name="适中 3 3 3 5" xfId="31848"/>
    <cellStyle name="适中 3 3 4" xfId="31849"/>
    <cellStyle name="适中 3 3 4 2" xfId="31850"/>
    <cellStyle name="适中 3 3 4 2 2" xfId="31851"/>
    <cellStyle name="适中 3 3 4 2 2 2" xfId="31852"/>
    <cellStyle name="适中 3 3 4 3" xfId="31853"/>
    <cellStyle name="适中 3 3 4 3 2" xfId="31854"/>
    <cellStyle name="适中 3 3 4 4" xfId="31855"/>
    <cellStyle name="适中 3 3 4 4 2" xfId="31856"/>
    <cellStyle name="适中 3 3 4 5" xfId="31857"/>
    <cellStyle name="适中 3 3 5 2 2" xfId="31858"/>
    <cellStyle name="注释 3 2 2 3 2" xfId="31859"/>
    <cellStyle name="适中 3 3 5 3" xfId="31860"/>
    <cellStyle name="注释 3 2 2 4" xfId="31861"/>
    <cellStyle name="适中 3 3 5 3 2" xfId="31862"/>
    <cellStyle name="注释 3 2 2 4 2" xfId="31863"/>
    <cellStyle name="适中 3 3 5 4" xfId="31864"/>
    <cellStyle name="注释 3 2 2 5" xfId="31865"/>
    <cellStyle name="适中 3 3 6 2" xfId="31866"/>
    <cellStyle name="注释 3 2 3 3" xfId="31867"/>
    <cellStyle name="注释 3 2 4 3" xfId="31868"/>
    <cellStyle name="适中 3 3 7 2" xfId="31869"/>
    <cellStyle name="适中 3 3 8" xfId="31870"/>
    <cellStyle name="适中 3 4 2" xfId="31871"/>
    <cellStyle name="适中 3 4 3" xfId="31872"/>
    <cellStyle name="适中 3 4 4" xfId="31873"/>
    <cellStyle name="适中 3 5" xfId="31874"/>
    <cellStyle name="适中 3 5 2" xfId="31875"/>
    <cellStyle name="适中 3 5 3" xfId="31876"/>
    <cellStyle name="适中 3 5 4" xfId="31877"/>
    <cellStyle name="适中 3 6" xfId="31878"/>
    <cellStyle name="适中 3 6 2" xfId="31879"/>
    <cellStyle name="适中 3 6 2 2" xfId="31880"/>
    <cellStyle name="适中 3 6 2 2 2" xfId="31881"/>
    <cellStyle name="适中 3 6 2 3" xfId="31882"/>
    <cellStyle name="适中 3 6 2 3 2" xfId="31883"/>
    <cellStyle name="适中 3 6 2 4" xfId="31884"/>
    <cellStyle name="适中 3 6 3" xfId="31885"/>
    <cellStyle name="适中 3 6 3 2" xfId="31886"/>
    <cellStyle name="适中 3 6 4" xfId="31887"/>
    <cellStyle name="适中 3 6 4 2" xfId="31888"/>
    <cellStyle name="适中 3 7" xfId="31889"/>
    <cellStyle name="输入 3 2 2 2 2 2" xfId="31890"/>
    <cellStyle name="适中 3 7 2" xfId="31891"/>
    <cellStyle name="输入 3 2 2 2 2 2 2" xfId="31892"/>
    <cellStyle name="适中 3 7 2 2" xfId="31893"/>
    <cellStyle name="适中 3 7 3" xfId="31894"/>
    <cellStyle name="适中 3 7 3 2" xfId="31895"/>
    <cellStyle name="适中 3 7 4" xfId="31896"/>
    <cellStyle name="适中 4" xfId="31897"/>
    <cellStyle name="适中 4 2" xfId="31898"/>
    <cellStyle name="适中 5" xfId="31899"/>
    <cellStyle name="输出 2 2 2 2" xfId="31900"/>
    <cellStyle name="输出 2 2 2 4 2 2 2" xfId="31901"/>
    <cellStyle name="输出 2 2 2 4 2 3" xfId="31902"/>
    <cellStyle name="输出 2 2 2 4 2 3 2" xfId="31903"/>
    <cellStyle name="输出 2 2 2 5" xfId="31904"/>
    <cellStyle name="输出 2 2 2 8" xfId="31905"/>
    <cellStyle name="输出 2 2 3" xfId="31906"/>
    <cellStyle name="输出 2 2 3 2" xfId="31907"/>
    <cellStyle name="注释 3 64 2 2" xfId="31908"/>
    <cellStyle name="注释 3 59 2 2" xfId="31909"/>
    <cellStyle name="输出 2 2 3 2 3 2" xfId="31910"/>
    <cellStyle name="注释 3 64 3" xfId="31911"/>
    <cellStyle name="注释 3 59 3" xfId="31912"/>
    <cellStyle name="输出 2 2 3 2 4" xfId="31913"/>
    <cellStyle name="输出 2 2 3 3" xfId="31914"/>
    <cellStyle name="输出 2 2 3 4" xfId="31915"/>
    <cellStyle name="输出 2 2 3 4 2" xfId="31916"/>
    <cellStyle name="输出 2 2 3 5" xfId="31917"/>
    <cellStyle name="输出 2 2 4" xfId="31918"/>
    <cellStyle name="输出 2 2 4 2" xfId="31919"/>
    <cellStyle name="输出 2 2 4 2 2" xfId="31920"/>
    <cellStyle name="输出 2 2 4 2 2 2" xfId="31921"/>
    <cellStyle name="输出 2 2 4 2 3 2" xfId="31922"/>
    <cellStyle name="输出 2 2 4 2 4" xfId="31923"/>
    <cellStyle name="输出 2 2 4 3" xfId="31924"/>
    <cellStyle name="输出 2 2 4 3 2" xfId="31925"/>
    <cellStyle name="输出 2 2 4 4" xfId="31926"/>
    <cellStyle name="输出 2 2 4 4 2" xfId="31927"/>
    <cellStyle name="输出 2 2 4 5" xfId="31928"/>
    <cellStyle name="输出 2 2 5" xfId="31929"/>
    <cellStyle name="输出 2 2 5 2 2 2" xfId="31930"/>
    <cellStyle name="输出 2 2 5 2 4" xfId="31931"/>
    <cellStyle name="输出 2 2 5 4 2" xfId="31932"/>
    <cellStyle name="输出 2 2 5 5" xfId="31933"/>
    <cellStyle name="输出 2 2 6" xfId="31934"/>
    <cellStyle name="输出 2 2 6 2" xfId="31935"/>
    <cellStyle name="输出 2 2 6 2 2" xfId="31936"/>
    <cellStyle name="输出 2 2 7 2" xfId="31937"/>
    <cellStyle name="输出 2 2 8" xfId="31938"/>
    <cellStyle name="输出 2 2 8 2" xfId="31939"/>
    <cellStyle name="输出 2 3 3" xfId="31940"/>
    <cellStyle name="输出 2 3 3 2" xfId="31941"/>
    <cellStyle name="输出 2 3 3 2 3" xfId="31942"/>
    <cellStyle name="输出 2 3 3 2 4" xfId="31943"/>
    <cellStyle name="输出 2 3 3 3" xfId="31944"/>
    <cellStyle name="输出 2 3 3 5" xfId="31945"/>
    <cellStyle name="输出 2 4 3" xfId="31946"/>
    <cellStyle name="输出 2 4 3 2" xfId="31947"/>
    <cellStyle name="输出 2 5 2 2 2" xfId="31948"/>
    <cellStyle name="输出 2 5 3" xfId="31949"/>
    <cellStyle name="输出 2 6" xfId="31950"/>
    <cellStyle name="输出 2 6 2" xfId="31951"/>
    <cellStyle name="输出 2 6 2 2" xfId="31952"/>
    <cellStyle name="输出 2 6 2 2 2" xfId="31953"/>
    <cellStyle name="输出 2 6 3" xfId="31954"/>
    <cellStyle name="输出 2 6 3 2" xfId="31955"/>
    <cellStyle name="输出 2 7" xfId="31956"/>
    <cellStyle name="输出 2 7 2" xfId="31957"/>
    <cellStyle name="输出 2 7 2 2" xfId="31958"/>
    <cellStyle name="输出 2 7 3" xfId="31959"/>
    <cellStyle name="输出 2 7 3 2" xfId="31960"/>
    <cellStyle name="输出 2 8" xfId="31961"/>
    <cellStyle name="输出 2 8 2" xfId="31962"/>
    <cellStyle name="输出 2 9" xfId="31963"/>
    <cellStyle name="输出 2 9 2" xfId="31964"/>
    <cellStyle name="输出 3 10" xfId="31965"/>
    <cellStyle name="输出 3 2" xfId="31966"/>
    <cellStyle name="输出 3 2 2 2 2" xfId="31967"/>
    <cellStyle name="输出 3 2 2 2 2 2" xfId="31968"/>
    <cellStyle name="输出 3 2 2 2 2 2 2" xfId="31969"/>
    <cellStyle name="输出 3 2 2 2 2 3" xfId="31970"/>
    <cellStyle name="输出 3 2 2 2 2 3 2" xfId="31971"/>
    <cellStyle name="输出 3 2 2 2 2 4" xfId="31972"/>
    <cellStyle name="输出 3 2 2 2 3" xfId="31973"/>
    <cellStyle name="输出 3 2 2 2 3 2" xfId="31974"/>
    <cellStyle name="输出 3 2 2 2 4" xfId="31975"/>
    <cellStyle name="输出 3 2 2 2 5" xfId="31976"/>
    <cellStyle name="输出 3 2 2 3 2" xfId="31977"/>
    <cellStyle name="输出 3 2 2 3 2 2 2" xfId="31978"/>
    <cellStyle name="输出 3 2 2 3 2 3" xfId="31979"/>
    <cellStyle name="输出 3 2 2 3 2 4" xfId="31980"/>
    <cellStyle name="输出 3 2 2 3 3" xfId="31981"/>
    <cellStyle name="输出 3 2 2 3 3 2" xfId="31982"/>
    <cellStyle name="输出 3 2 2 3 4" xfId="31983"/>
    <cellStyle name="输出 3 2 2 3 5" xfId="31984"/>
    <cellStyle name="输出 3 2 2 4" xfId="31985"/>
    <cellStyle name="输出 3 2 2 4 2" xfId="31986"/>
    <cellStyle name="输出 3 2 2 4 2 2" xfId="31987"/>
    <cellStyle name="输出 3 2 2 4 2 3" xfId="31988"/>
    <cellStyle name="输出 3 2 2 4 2 4" xfId="31989"/>
    <cellStyle name="输出 3 2 2 4 3" xfId="31990"/>
    <cellStyle name="输出 3 2 2 4 5" xfId="31991"/>
    <cellStyle name="输出 3 2 2 5" xfId="31992"/>
    <cellStyle name="输出 3 2 2 5 2" xfId="31993"/>
    <cellStyle name="输出 3 2 2 5 2 2" xfId="31994"/>
    <cellStyle name="输出 3 2 2 5 3" xfId="31995"/>
    <cellStyle name="输出 3 2 2 5 3 2" xfId="31996"/>
    <cellStyle name="输出 3 2 2 6" xfId="31997"/>
    <cellStyle name="输出 3 2 2 6 2" xfId="31998"/>
    <cellStyle name="输出 3 2 2 7 2" xfId="31999"/>
    <cellStyle name="输出 3 2 2 8" xfId="32000"/>
    <cellStyle name="输出 3 2 3 2" xfId="32001"/>
    <cellStyle name="输出 3 2 3 2 2" xfId="32002"/>
    <cellStyle name="输出 3 2 3 2 2 2" xfId="32003"/>
    <cellStyle name="输出 3 2 3 2 3" xfId="32004"/>
    <cellStyle name="输出 3 2 3 2 3 2" xfId="32005"/>
    <cellStyle name="输出 3 2 3 2 4" xfId="32006"/>
    <cellStyle name="输出 3 2 3 3" xfId="32007"/>
    <cellStyle name="输出 3 2 3 4" xfId="32008"/>
    <cellStyle name="输出 3 2 3 5" xfId="32009"/>
    <cellStyle name="输出 3 2 4" xfId="32010"/>
    <cellStyle name="输出 3 2 4 2" xfId="32011"/>
    <cellStyle name="输出 3 2 4 2 2" xfId="32012"/>
    <cellStyle name="输出 3 2 4 2 2 2" xfId="32013"/>
    <cellStyle name="输出 3 2 4 2 3 2" xfId="32014"/>
    <cellStyle name="输出 3 2 4 3" xfId="32015"/>
    <cellStyle name="输出 3 2 4 4" xfId="32016"/>
    <cellStyle name="输出 3 2 4 5" xfId="32017"/>
    <cellStyle name="注释 3 2 4 4 2 2" xfId="32018"/>
    <cellStyle name="输出 3 2 5" xfId="32019"/>
    <cellStyle name="输出 3 2 5 2" xfId="32020"/>
    <cellStyle name="输出 3 2 5 2 2" xfId="32021"/>
    <cellStyle name="输出 3 2 5 2 4" xfId="32022"/>
    <cellStyle name="输出 3 2 5 3" xfId="32023"/>
    <cellStyle name="输出 3 2 5 4" xfId="32024"/>
    <cellStyle name="输出 3 2 5 5" xfId="32025"/>
    <cellStyle name="输出 3 2 6" xfId="32026"/>
    <cellStyle name="输出 3 2 6 2" xfId="32027"/>
    <cellStyle name="输出 3 2 6 2 2" xfId="32028"/>
    <cellStyle name="输出 3 2 7" xfId="32029"/>
    <cellStyle name="输出 3 2 7 2" xfId="32030"/>
    <cellStyle name="输出 3 2 8" xfId="32031"/>
    <cellStyle name="输出 3 2 8 2" xfId="32032"/>
    <cellStyle name="输出 3 2 9" xfId="32033"/>
    <cellStyle name="输出 3 3" xfId="32034"/>
    <cellStyle name="输出 3 3 2 2 2" xfId="32035"/>
    <cellStyle name="输出 3 3 2 2 2 2" xfId="32036"/>
    <cellStyle name="输出 3 3 2 3" xfId="32037"/>
    <cellStyle name="输出 3 3 2 3 2" xfId="32038"/>
    <cellStyle name="输出 3 3 3 2" xfId="32039"/>
    <cellStyle name="输出 3 3 3 2 2" xfId="32040"/>
    <cellStyle name="输出 3 3 3 2 2 2" xfId="32041"/>
    <cellStyle name="输出 3 3 3 2 3" xfId="32042"/>
    <cellStyle name="输出 3 3 3 2 3 2" xfId="32043"/>
    <cellStyle name="输出 3 3 3 2 4" xfId="32044"/>
    <cellStyle name="输出 3 4 2 3" xfId="32045"/>
    <cellStyle name="输出 3 4 3 2" xfId="32046"/>
    <cellStyle name="输出 3 6 2 2 2" xfId="32047"/>
    <cellStyle name="输出 3 6 2 3" xfId="32048"/>
    <cellStyle name="输出 3 6 2 4" xfId="32049"/>
    <cellStyle name="输出 3 6 3 2" xfId="32050"/>
    <cellStyle name="输出 3 7" xfId="32051"/>
    <cellStyle name="输出 3 7 3 2" xfId="32052"/>
    <cellStyle name="输出 3 8" xfId="32053"/>
    <cellStyle name="输出 3 9" xfId="32054"/>
    <cellStyle name="输出 4" xfId="32055"/>
    <cellStyle name="输出 4 2" xfId="32056"/>
    <cellStyle name="输出 5" xfId="32057"/>
    <cellStyle name="输入 2 2 2 2 2 2" xfId="32058"/>
    <cellStyle name="输入 2 2 2 2 2 2 2" xfId="32059"/>
    <cellStyle name="输入 2 2 2 2 2 3" xfId="32060"/>
    <cellStyle name="输入 2 2 2 2 2 3 2" xfId="32061"/>
    <cellStyle name="输入 2 2 2 2 3" xfId="32062"/>
    <cellStyle name="输入 2 2 2 2 3 2" xfId="32063"/>
    <cellStyle name="输入 2 2 2 2 4 2" xfId="32064"/>
    <cellStyle name="输入 2 2 2 2 5" xfId="32065"/>
    <cellStyle name="输入 2 2 2 3 2" xfId="32066"/>
    <cellStyle name="输入 2 2 2 3 2 3" xfId="32067"/>
    <cellStyle name="输入 2 2 2 3 2 3 2" xfId="32068"/>
    <cellStyle name="输入 2 2 2 3 2 4" xfId="32069"/>
    <cellStyle name="输入 2 2 2 3 3" xfId="32070"/>
    <cellStyle name="输入 2 2 2 3 3 2" xfId="32071"/>
    <cellStyle name="输入 2 2 2 3 4 2" xfId="32072"/>
    <cellStyle name="输入 2 2 2 3 5" xfId="32073"/>
    <cellStyle name="输入 2 2 2 5 3" xfId="32074"/>
    <cellStyle name="输入 2 2 3 2 2" xfId="32075"/>
    <cellStyle name="输入 2 2 3 2 2 2" xfId="32076"/>
    <cellStyle name="输入 2 2 3 2 3" xfId="32077"/>
    <cellStyle name="输入 2 2 3 2 3 2" xfId="32078"/>
    <cellStyle name="输入 2 2 3 2 4" xfId="32079"/>
    <cellStyle name="输入 2 2 3 3" xfId="32080"/>
    <cellStyle name="输入 2 2 3 5" xfId="32081"/>
    <cellStyle name="输入 2 2 4 2" xfId="32082"/>
    <cellStyle name="输入 2 2 4 2 2 2" xfId="32083"/>
    <cellStyle name="输入 2 2 4 2 3" xfId="32084"/>
    <cellStyle name="输入 2 2 4 2 3 2" xfId="32085"/>
    <cellStyle name="输入 2 2 4 3" xfId="32086"/>
    <cellStyle name="输入 2 2 5" xfId="32087"/>
    <cellStyle name="输入 2 2 5 2" xfId="32088"/>
    <cellStyle name="输入 2 2 5 2 2 2" xfId="32089"/>
    <cellStyle name="输入 2 2 5 2 3 2" xfId="32090"/>
    <cellStyle name="输入 2 2 5 3" xfId="32091"/>
    <cellStyle name="输入 2 2 6" xfId="32092"/>
    <cellStyle name="输入 2 2 6 2" xfId="32093"/>
    <cellStyle name="输入 2 2 6 3" xfId="32094"/>
    <cellStyle name="输入 2 2 6 3 2" xfId="32095"/>
    <cellStyle name="输入 2 2 7" xfId="32096"/>
    <cellStyle name="输入 2 2 7 2" xfId="32097"/>
    <cellStyle name="输入 2 2 8" xfId="32098"/>
    <cellStyle name="输入 2 2 8 2" xfId="32099"/>
    <cellStyle name="输入 2 3 2 3 2" xfId="32100"/>
    <cellStyle name="输入 2 3 3" xfId="32101"/>
    <cellStyle name="输入 2 3 3 2" xfId="32102"/>
    <cellStyle name="输入 2 3 3 2 2 2" xfId="32103"/>
    <cellStyle name="输入 2 3 3 2 3 2" xfId="32104"/>
    <cellStyle name="输入 2 3 3 2 4" xfId="32105"/>
    <cellStyle name="输入 2 3 3 3" xfId="32106"/>
    <cellStyle name="输入 2 3 4" xfId="32107"/>
    <cellStyle name="输入 2 3 4 2" xfId="32108"/>
    <cellStyle name="输入 2 3 4 2 3" xfId="32109"/>
    <cellStyle name="输入 2 3 4 2 3 2" xfId="32110"/>
    <cellStyle name="输入 2 3 4 3 2" xfId="32111"/>
    <cellStyle name="输入 2 3 5" xfId="32112"/>
    <cellStyle name="输入 2 3 5 2" xfId="32113"/>
    <cellStyle name="输入 2 3 5 3" xfId="32114"/>
    <cellStyle name="输入 2 3 5 3 2" xfId="32115"/>
    <cellStyle name="输入 2 3 6" xfId="32116"/>
    <cellStyle name="输入 2 3 6 2" xfId="32117"/>
    <cellStyle name="输入 2 3 7" xfId="32118"/>
    <cellStyle name="输入 2 3 8" xfId="32119"/>
    <cellStyle name="输入 2 4 2" xfId="32120"/>
    <cellStyle name="输入 2 4 2 2" xfId="32121"/>
    <cellStyle name="输入 2 4 2 2 2" xfId="32122"/>
    <cellStyle name="输入 2 4 2 3" xfId="32123"/>
    <cellStyle name="输入 2 4 3" xfId="32124"/>
    <cellStyle name="输入 2 4 3 2" xfId="32125"/>
    <cellStyle name="输入 2 4 4" xfId="32126"/>
    <cellStyle name="输入 2 4 4 2" xfId="32127"/>
    <cellStyle name="输入 2 4 5" xfId="32128"/>
    <cellStyle name="输入 2 5 2" xfId="32129"/>
    <cellStyle name="输入 2 5 2 2" xfId="32130"/>
    <cellStyle name="输入 2 5 2 2 2" xfId="32131"/>
    <cellStyle name="输入 2 5 2 3" xfId="32132"/>
    <cellStyle name="输入 2 5 3" xfId="32133"/>
    <cellStyle name="输入 2 5 4" xfId="32134"/>
    <cellStyle name="输入 2 5 5" xfId="32135"/>
    <cellStyle name="输入 2 6 2" xfId="32136"/>
    <cellStyle name="输入 2 6 2 2" xfId="32137"/>
    <cellStyle name="输入 2 6 2 2 2" xfId="32138"/>
    <cellStyle name="输入 2 6 2 3" xfId="32139"/>
    <cellStyle name="输入 2 6 2 3 2" xfId="32140"/>
    <cellStyle name="输入 2 6 3" xfId="32141"/>
    <cellStyle name="输入 2 6 3 2" xfId="32142"/>
    <cellStyle name="输入 2 6 4" xfId="32143"/>
    <cellStyle name="输入 2 6 4 2" xfId="32144"/>
    <cellStyle name="输入 2 7 2" xfId="32145"/>
    <cellStyle name="输入 2 7 2 2" xfId="32146"/>
    <cellStyle name="输入 2 7 3" xfId="32147"/>
    <cellStyle name="输入 2 7 3 2" xfId="32148"/>
    <cellStyle name="输入 2 7 4" xfId="32149"/>
    <cellStyle name="输入 2 8" xfId="32150"/>
    <cellStyle name="输入 2 8 2" xfId="32151"/>
    <cellStyle name="输入 2 9" xfId="32152"/>
    <cellStyle name="输入 2 9 2" xfId="32153"/>
    <cellStyle name="输入 3 10" xfId="32154"/>
    <cellStyle name="输入 3 2 2 2 3" xfId="32155"/>
    <cellStyle name="输入 3 2 2 2 3 2" xfId="32156"/>
    <cellStyle name="输入 3 2 2 2 4 2" xfId="32157"/>
    <cellStyle name="输入 3 2 2 2 5" xfId="32158"/>
    <cellStyle name="输入 3 2 2 3 2" xfId="32159"/>
    <cellStyle name="输入 3 2 2 3 3" xfId="32160"/>
    <cellStyle name="输入 3 2 2 3 4" xfId="32161"/>
    <cellStyle name="输入 3 2 2 3 5" xfId="32162"/>
    <cellStyle name="输入 3 2 2 4" xfId="32163"/>
    <cellStyle name="输入 3 2 2 4 2" xfId="32164"/>
    <cellStyle name="输入 3 2 2 4 2 2" xfId="32165"/>
    <cellStyle name="输入 3 2 2 4 3" xfId="32166"/>
    <cellStyle name="输入 3 2 2 4 3 2" xfId="32167"/>
    <cellStyle name="输入 3 2 2 4 4" xfId="32168"/>
    <cellStyle name="输入 3 2 2 4 4 2" xfId="32169"/>
    <cellStyle name="输入 3 2 2 5" xfId="32170"/>
    <cellStyle name="注释 2 19 4 2" xfId="32171"/>
    <cellStyle name="注释 2 24 4 2" xfId="32172"/>
    <cellStyle name="输入 3 2 2 5 2" xfId="32173"/>
    <cellStyle name="输入 3 2 2 5 2 2" xfId="32174"/>
    <cellStyle name="输入 3 2 2 5 3 2" xfId="32175"/>
    <cellStyle name="输入 3 2 2 5 4" xfId="32176"/>
    <cellStyle name="输入 3 2 3 2" xfId="32177"/>
    <cellStyle name="输入 3 2 3 2 2" xfId="32178"/>
    <cellStyle name="输入 3 2 3 2 2 2" xfId="32179"/>
    <cellStyle name="输入 3 2 3 2 3" xfId="32180"/>
    <cellStyle name="输入 3 2 3 2 3 2" xfId="32181"/>
    <cellStyle name="输入 3 2 3 2 4" xfId="32182"/>
    <cellStyle name="输入 3 2 3 3" xfId="32183"/>
    <cellStyle name="输入 3 2 3 3 2" xfId="32184"/>
    <cellStyle name="输入 3 2 3 4" xfId="32185"/>
    <cellStyle name="输入 3 2 3 5" xfId="32186"/>
    <cellStyle name="输入 3 2 4 2 2" xfId="32187"/>
    <cellStyle name="输入 3 2 4 2 3" xfId="32188"/>
    <cellStyle name="输入 3 2 4 2 3 2" xfId="32189"/>
    <cellStyle name="输入 3 2 4 3" xfId="32190"/>
    <cellStyle name="输入 3 2 4 3 2" xfId="32191"/>
    <cellStyle name="输入 3 2 4 5" xfId="32192"/>
    <cellStyle name="输入 3 2 5" xfId="32193"/>
    <cellStyle name="输入 3 2 5 2" xfId="32194"/>
    <cellStyle name="输入 3 2 5 2 2" xfId="32195"/>
    <cellStyle name="输入 3 2 5 2 2 2" xfId="32196"/>
    <cellStyle name="输入 3 2 5 2 3" xfId="32197"/>
    <cellStyle name="输入 3 2 5 2 3 2" xfId="32198"/>
    <cellStyle name="输入 3 2 5 2 4" xfId="32199"/>
    <cellStyle name="输入 3 2 5 3" xfId="32200"/>
    <cellStyle name="输入 3 2 5 3 2" xfId="32201"/>
    <cellStyle name="输入 3 2 5 4 2" xfId="32202"/>
    <cellStyle name="输入 3 2 6" xfId="32203"/>
    <cellStyle name="输入 3 2 6 2" xfId="32204"/>
    <cellStyle name="输入 3 2 6 2 2" xfId="32205"/>
    <cellStyle name="输入 3 2 7" xfId="32206"/>
    <cellStyle name="输入 3 2 7 2" xfId="32207"/>
    <cellStyle name="输入 3 2 8 2" xfId="32208"/>
    <cellStyle name="输入 3 3 2 4" xfId="32209"/>
    <cellStyle name="输入 3 3 3 2" xfId="32210"/>
    <cellStyle name="输入 3 3 3 2 2 2" xfId="32211"/>
    <cellStyle name="输入 3 3 3 2 3 2" xfId="32212"/>
    <cellStyle name="输入 3 3 3 2 4" xfId="32213"/>
    <cellStyle name="输入 3 3 3 3" xfId="32214"/>
    <cellStyle name="输入 3 3 3 3 2" xfId="32215"/>
    <cellStyle name="输入 3 3 3 4" xfId="32216"/>
    <cellStyle name="输入 3 3 4 2" xfId="32217"/>
    <cellStyle name="输入 3 3 4 2 2 2" xfId="32218"/>
    <cellStyle name="输入 3 3 4 2 3" xfId="32219"/>
    <cellStyle name="输入 3 3 4 2 3 2" xfId="32220"/>
    <cellStyle name="输入 3 3 4 3 2" xfId="32221"/>
    <cellStyle name="输入 3 3 4 5" xfId="32222"/>
    <cellStyle name="输入 3 3 5" xfId="32223"/>
    <cellStyle name="输入 3 3 5 2" xfId="32224"/>
    <cellStyle name="输入 3 3 5 3" xfId="32225"/>
    <cellStyle name="输入 3 3 5 3 2" xfId="32226"/>
    <cellStyle name="输入 3 3 5 4" xfId="32227"/>
    <cellStyle name="输入 3 3 6" xfId="32228"/>
    <cellStyle name="输入 3 3 7" xfId="32229"/>
    <cellStyle name="输入 3 3 7 2" xfId="32230"/>
    <cellStyle name="输入 3 3 8" xfId="32231"/>
    <cellStyle name="输入 3 4 2 4" xfId="32232"/>
    <cellStyle name="输入 3 4 3 2" xfId="32233"/>
    <cellStyle name="输入 3 4 4" xfId="32234"/>
    <cellStyle name="输入 3 4 4 2" xfId="32235"/>
    <cellStyle name="输入 3 4 5" xfId="32236"/>
    <cellStyle name="输入 3 5 2 3 2" xfId="32237"/>
    <cellStyle name="输入 3 5 2 4" xfId="32238"/>
    <cellStyle name="输入 3 5 4 2" xfId="32239"/>
    <cellStyle name="注释 2 28 4" xfId="32240"/>
    <cellStyle name="注释 2 33 4" xfId="32241"/>
    <cellStyle name="输入 3 5 5" xfId="32242"/>
    <cellStyle name="输入 3 6" xfId="32243"/>
    <cellStyle name="输入 3 6 4 2" xfId="32244"/>
    <cellStyle name="注释 2 78 4" xfId="32245"/>
    <cellStyle name="输入 3 6 5" xfId="32246"/>
    <cellStyle name="输入 3 8" xfId="32247"/>
    <cellStyle name="输入 3 9" xfId="32248"/>
    <cellStyle name="输入 4 2" xfId="32249"/>
    <cellStyle name="注释 2 10 2 2 2" xfId="32250"/>
    <cellStyle name="注释 2 10 2 3" xfId="32251"/>
    <cellStyle name="注释 2 10 2 3 2" xfId="32252"/>
    <cellStyle name="注释 2 10 2 4" xfId="32253"/>
    <cellStyle name="注释 2 11 2 2 2" xfId="32254"/>
    <cellStyle name="注释 2 11 2 3" xfId="32255"/>
    <cellStyle name="注释 2 11 2 3 2" xfId="32256"/>
    <cellStyle name="注释 2 11 2 4" xfId="32257"/>
    <cellStyle name="注释 2 11 3 2" xfId="32258"/>
    <cellStyle name="注释 2 11 4" xfId="32259"/>
    <cellStyle name="注释 2 11 4 2" xfId="32260"/>
    <cellStyle name="注释 2 11 5" xfId="32261"/>
    <cellStyle name="注释 2 12 2 2" xfId="32262"/>
    <cellStyle name="注释 2 12 2 2 2" xfId="32263"/>
    <cellStyle name="注释 2 12 2 3" xfId="32264"/>
    <cellStyle name="注释 2 12 2 3 2" xfId="32265"/>
    <cellStyle name="注释 2 12 2 4" xfId="32266"/>
    <cellStyle name="注释 2 12 3" xfId="32267"/>
    <cellStyle name="注释 2 12 3 2" xfId="32268"/>
    <cellStyle name="注释 2 12 4" xfId="32269"/>
    <cellStyle name="注释 2 12 4 2" xfId="32270"/>
    <cellStyle name="注释 2 12 5" xfId="32271"/>
    <cellStyle name="注释 2 13 2 2 2" xfId="32272"/>
    <cellStyle name="注释 2 13 2 3" xfId="32273"/>
    <cellStyle name="注释 2 13 2 3 2" xfId="32274"/>
    <cellStyle name="注释 2 13 2 4" xfId="32275"/>
    <cellStyle name="注释 2 13 3" xfId="32276"/>
    <cellStyle name="注释 2 13 3 2" xfId="32277"/>
    <cellStyle name="注释 2 13 4" xfId="32278"/>
    <cellStyle name="注释 2 13 4 2" xfId="32279"/>
    <cellStyle name="注释 2 13 5" xfId="32280"/>
    <cellStyle name="注释 2 14 2" xfId="32281"/>
    <cellStyle name="注释 2 14 2 2" xfId="32282"/>
    <cellStyle name="注释 2 14 2 2 2" xfId="32283"/>
    <cellStyle name="注释 2 14 2 3 2" xfId="32284"/>
    <cellStyle name="注释 2 14 2 4" xfId="32285"/>
    <cellStyle name="注释 2 14 3" xfId="32286"/>
    <cellStyle name="注释 2 14 3 2" xfId="32287"/>
    <cellStyle name="注释 2 14 4" xfId="32288"/>
    <cellStyle name="注释 2 14 4 2" xfId="32289"/>
    <cellStyle name="注释 2 14 5" xfId="32290"/>
    <cellStyle name="注释 2 15" xfId="32291"/>
    <cellStyle name="注释 2 20" xfId="32292"/>
    <cellStyle name="注释 2 15 2" xfId="32293"/>
    <cellStyle name="注释 2 20 2" xfId="32294"/>
    <cellStyle name="注释 2 15 2 2" xfId="32295"/>
    <cellStyle name="注释 2 20 2 2" xfId="32296"/>
    <cellStyle name="注释 2 15 2 2 2" xfId="32297"/>
    <cellStyle name="注释 2 20 2 2 2" xfId="32298"/>
    <cellStyle name="注释 2 15 2 4" xfId="32299"/>
    <cellStyle name="注释 2 20 2 4" xfId="32300"/>
    <cellStyle name="注释 2 15 3" xfId="32301"/>
    <cellStyle name="注释 2 20 3" xfId="32302"/>
    <cellStyle name="注释 2 15 4" xfId="32303"/>
    <cellStyle name="注释 2 20 4" xfId="32304"/>
    <cellStyle name="注释 2 15 4 2" xfId="32305"/>
    <cellStyle name="注释 2 20 4 2" xfId="32306"/>
    <cellStyle name="注释 2 15 5" xfId="32307"/>
    <cellStyle name="注释 2 20 5" xfId="32308"/>
    <cellStyle name="注释 2 16" xfId="32309"/>
    <cellStyle name="注释 2 21" xfId="32310"/>
    <cellStyle name="注释 2 16 2" xfId="32311"/>
    <cellStyle name="注释 2 21 2" xfId="32312"/>
    <cellStyle name="注释 2 16 4" xfId="32313"/>
    <cellStyle name="注释 2 21 4" xfId="32314"/>
    <cellStyle name="注释 2 16 5" xfId="32315"/>
    <cellStyle name="注释 2 21 5" xfId="32316"/>
    <cellStyle name="注释 2 17" xfId="32317"/>
    <cellStyle name="注释 2 22" xfId="32318"/>
    <cellStyle name="注释 2 68 4 2" xfId="32319"/>
    <cellStyle name="注释 2 73 4 2" xfId="32320"/>
    <cellStyle name="注释 2 17 2" xfId="32321"/>
    <cellStyle name="注释 2 22 2" xfId="32322"/>
    <cellStyle name="注释 2 17 3" xfId="32323"/>
    <cellStyle name="注释 2 22 3" xfId="32324"/>
    <cellStyle name="注释 2 17 4" xfId="32325"/>
    <cellStyle name="注释 2 22 4" xfId="32326"/>
    <cellStyle name="注释 2 17 5" xfId="32327"/>
    <cellStyle name="注释 2 22 5" xfId="32328"/>
    <cellStyle name="注释 2 18 2" xfId="32329"/>
    <cellStyle name="注释 2 23 2" xfId="32330"/>
    <cellStyle name="注释 2 18 2 2" xfId="32331"/>
    <cellStyle name="注释 2 23 2 2" xfId="32332"/>
    <cellStyle name="注释 2 18 2 2 2" xfId="32333"/>
    <cellStyle name="注释 2 23 2 2 2" xfId="32334"/>
    <cellStyle name="注释 2 18 2 3 2" xfId="32335"/>
    <cellStyle name="注释 2 23 2 3 2" xfId="32336"/>
    <cellStyle name="注释 2 18 2 4" xfId="32337"/>
    <cellStyle name="注释 2 23 2 4" xfId="32338"/>
    <cellStyle name="注释 2 18 3" xfId="32339"/>
    <cellStyle name="注释 2 23 3" xfId="32340"/>
    <cellStyle name="注释 2 18 4" xfId="32341"/>
    <cellStyle name="注释 2 23 4" xfId="32342"/>
    <cellStyle name="注释 2 18 4 2" xfId="32343"/>
    <cellStyle name="注释 2 23 4 2" xfId="32344"/>
    <cellStyle name="注释 2 18 5" xfId="32345"/>
    <cellStyle name="注释 2 23 5" xfId="32346"/>
    <cellStyle name="注释 2 19" xfId="32347"/>
    <cellStyle name="注释 2 24" xfId="32348"/>
    <cellStyle name="注释 2 19 2" xfId="32349"/>
    <cellStyle name="注释 2 24 2" xfId="32350"/>
    <cellStyle name="注释 2 19 2 4" xfId="32351"/>
    <cellStyle name="注释 2 24 2 4" xfId="32352"/>
    <cellStyle name="注释 2 19 3" xfId="32353"/>
    <cellStyle name="注释 2 24 3" xfId="32354"/>
    <cellStyle name="注释 2 19 4" xfId="32355"/>
    <cellStyle name="注释 2 24 4" xfId="32356"/>
    <cellStyle name="注释 2 19 5" xfId="32357"/>
    <cellStyle name="注释 2 24 5" xfId="32358"/>
    <cellStyle name="注释 2 2 2 2 2 2 2" xfId="32359"/>
    <cellStyle name="注释 2 2 2 2 2 3" xfId="32360"/>
    <cellStyle name="注释 2 2 2 2 2 3 2" xfId="32361"/>
    <cellStyle name="注释 2 2 2 2 2 3 3" xfId="32362"/>
    <cellStyle name="注释 2 2 2 2 2 4" xfId="32363"/>
    <cellStyle name="注释 2 2 2 2 3 2" xfId="32364"/>
    <cellStyle name="注释 2 2 2 2 4 2" xfId="32365"/>
    <cellStyle name="注释 2 2 2 2 4 2 2" xfId="32366"/>
    <cellStyle name="注释 2 2 2 2 4 3" xfId="32367"/>
    <cellStyle name="注释 2 2 2 2 5" xfId="32368"/>
    <cellStyle name="注释 2 2 2 3 2 2 2" xfId="32369"/>
    <cellStyle name="注释 2 2 2 3 2 3" xfId="32370"/>
    <cellStyle name="注释 2 2 2 3 2 3 2" xfId="32371"/>
    <cellStyle name="注释 2 2 2 3 2 3 2 2" xfId="32372"/>
    <cellStyle name="注释 2 2 2 3 2 3 3" xfId="32373"/>
    <cellStyle name="注释 2 2 2 3 2 4" xfId="32374"/>
    <cellStyle name="注释 2 2 2 4 2 2 2" xfId="32375"/>
    <cellStyle name="注释 2 2 2 4 2 3" xfId="32376"/>
    <cellStyle name="注释 2 2 2 4 2 3 2" xfId="32377"/>
    <cellStyle name="注释 2 2 2 4 2 3 2 2" xfId="32378"/>
    <cellStyle name="注释 2 2 2 4 2 3 3" xfId="32379"/>
    <cellStyle name="注释 2 2 2 4 2 4" xfId="32380"/>
    <cellStyle name="注释 2 2 2 4 5" xfId="32381"/>
    <cellStyle name="注释 2 2 2 5 2" xfId="32382"/>
    <cellStyle name="注释 2 2 2 5 2 2" xfId="32383"/>
    <cellStyle name="注释 2 2 2 6 2" xfId="32384"/>
    <cellStyle name="注释 2 2 2 7" xfId="32385"/>
    <cellStyle name="注释 2 2 2 8" xfId="32386"/>
    <cellStyle name="注释 2 2 3 2 3 2" xfId="32387"/>
    <cellStyle name="注释 2 2 3 2 3 2 2" xfId="32388"/>
    <cellStyle name="注释 2 2 3 4 2" xfId="32389"/>
    <cellStyle name="注释 2 2 3 4 2 2" xfId="32390"/>
    <cellStyle name="注释 2 2 3 5" xfId="32391"/>
    <cellStyle name="注释 2 2 4 2 3 2" xfId="32392"/>
    <cellStyle name="注释 2 2 4 2 3 2 2" xfId="32393"/>
    <cellStyle name="注释 2 2 4 4 2" xfId="32394"/>
    <cellStyle name="注释 2 2 4 4 2 2" xfId="32395"/>
    <cellStyle name="注释 2 2 4 5" xfId="32396"/>
    <cellStyle name="注释 2 2 5 2 3 2" xfId="32397"/>
    <cellStyle name="注释 2 2 5 2 3 2 2" xfId="32398"/>
    <cellStyle name="注释 2 2 5 4 2" xfId="32399"/>
    <cellStyle name="注释 2 2 5 5" xfId="32400"/>
    <cellStyle name="注释 2 2 6 3 2 2" xfId="32401"/>
    <cellStyle name="注释 2 25" xfId="32402"/>
    <cellStyle name="注释 2 30" xfId="32403"/>
    <cellStyle name="注释 2 25 2" xfId="32404"/>
    <cellStyle name="注释 2 30 2" xfId="32405"/>
    <cellStyle name="注释 2 25 2 2" xfId="32406"/>
    <cellStyle name="注释 2 30 2 2" xfId="32407"/>
    <cellStyle name="注释 2 25 2 2 2" xfId="32408"/>
    <cellStyle name="注释 2 30 2 2 2" xfId="32409"/>
    <cellStyle name="注释 2 25 2 3" xfId="32410"/>
    <cellStyle name="注释 2 30 2 3" xfId="32411"/>
    <cellStyle name="注释 2 25 2 4" xfId="32412"/>
    <cellStyle name="注释 2 30 2 4" xfId="32413"/>
    <cellStyle name="注释 2 25 3" xfId="32414"/>
    <cellStyle name="注释 2 30 3" xfId="32415"/>
    <cellStyle name="注释 2 26" xfId="32416"/>
    <cellStyle name="注释 2 31" xfId="32417"/>
    <cellStyle name="注释 2 26 2" xfId="32418"/>
    <cellStyle name="注释 2 31 2" xfId="32419"/>
    <cellStyle name="注释 2 26 2 2" xfId="32420"/>
    <cellStyle name="注释 2 31 2 2" xfId="32421"/>
    <cellStyle name="注释 2 26 2 3" xfId="32422"/>
    <cellStyle name="注释 2 31 2 3" xfId="32423"/>
    <cellStyle name="注释 2 26 2 4" xfId="32424"/>
    <cellStyle name="注释 2 31 2 4" xfId="32425"/>
    <cellStyle name="注释 2 26 3" xfId="32426"/>
    <cellStyle name="注释 2 31 3" xfId="32427"/>
    <cellStyle name="注释 2 26 3 2" xfId="32428"/>
    <cellStyle name="注释 2 31 3 2" xfId="32429"/>
    <cellStyle name="注释 2 27" xfId="32430"/>
    <cellStyle name="注释 2 32" xfId="32431"/>
    <cellStyle name="注释 2 27 2 3" xfId="32432"/>
    <cellStyle name="注释 2 32 2 3" xfId="32433"/>
    <cellStyle name="注释 2 27 2 3 2" xfId="32434"/>
    <cellStyle name="注释 2 32 2 3 2" xfId="32435"/>
    <cellStyle name="注释 2 27 2 4" xfId="32436"/>
    <cellStyle name="注释 2 32 2 4" xfId="32437"/>
    <cellStyle name="注释 2 28" xfId="32438"/>
    <cellStyle name="注释 2 33" xfId="32439"/>
    <cellStyle name="注释 2 28 2 2 2" xfId="32440"/>
    <cellStyle name="注释 2 33 2 2 2" xfId="32441"/>
    <cellStyle name="注释 2 28 2 3 2" xfId="32442"/>
    <cellStyle name="注释 2 33 2 3 2" xfId="32443"/>
    <cellStyle name="注释 2 28 3" xfId="32444"/>
    <cellStyle name="注释 2 33 3" xfId="32445"/>
    <cellStyle name="注释 2 28 3 2" xfId="32446"/>
    <cellStyle name="注释 2 33 3 2" xfId="32447"/>
    <cellStyle name="注释 2 28 4 2" xfId="32448"/>
    <cellStyle name="注释 2 33 4 2" xfId="32449"/>
    <cellStyle name="注释 2 28 5" xfId="32450"/>
    <cellStyle name="注释 2 33 5" xfId="32451"/>
    <cellStyle name="注释 2 29" xfId="32452"/>
    <cellStyle name="注释 2 34" xfId="32453"/>
    <cellStyle name="注释 2 29 2" xfId="32454"/>
    <cellStyle name="注释 2 34 2" xfId="32455"/>
    <cellStyle name="注释 2 29 2 2" xfId="32456"/>
    <cellStyle name="注释 2 34 2 2" xfId="32457"/>
    <cellStyle name="注释 2 29 2 2 2" xfId="32458"/>
    <cellStyle name="注释 2 34 2 2 2" xfId="32459"/>
    <cellStyle name="注释 2 29 2 3" xfId="32460"/>
    <cellStyle name="注释 2 34 2 3" xfId="32461"/>
    <cellStyle name="注释 2 29 2 3 2" xfId="32462"/>
    <cellStyle name="注释 2 34 2 3 2" xfId="32463"/>
    <cellStyle name="注释 2 29 3" xfId="32464"/>
    <cellStyle name="注释 2 34 3" xfId="32465"/>
    <cellStyle name="注释 2 29 3 2" xfId="32466"/>
    <cellStyle name="注释 2 34 3 2" xfId="32467"/>
    <cellStyle name="注释 2 29 4" xfId="32468"/>
    <cellStyle name="注释 2 34 4" xfId="32469"/>
    <cellStyle name="注释 2 29 4 2" xfId="32470"/>
    <cellStyle name="注释 2 34 4 2" xfId="32471"/>
    <cellStyle name="注释 2 29 5" xfId="32472"/>
    <cellStyle name="注释 2 34 5" xfId="32473"/>
    <cellStyle name="注释 2 3 2 2" xfId="32474"/>
    <cellStyle name="注释 2 3 2 2 2" xfId="32475"/>
    <cellStyle name="注释 2 3 2 2 2 3 2 2" xfId="32476"/>
    <cellStyle name="注释 2 3 2 2 4" xfId="32477"/>
    <cellStyle name="注释 2 3 2 2 4 2" xfId="32478"/>
    <cellStyle name="注释 2 3 2 2 4 2 2" xfId="32479"/>
    <cellStyle name="注释 2 3 2 2 4 3" xfId="32480"/>
    <cellStyle name="注释 2 3 2 2 5" xfId="32481"/>
    <cellStyle name="注释 2 3 2 3" xfId="32482"/>
    <cellStyle name="注释 2 3 2 3 2" xfId="32483"/>
    <cellStyle name="注释 2 3 2 3 2 3 2 2" xfId="32484"/>
    <cellStyle name="注释 2 3 2 4" xfId="32485"/>
    <cellStyle name="注释 2 3 2 4 2" xfId="32486"/>
    <cellStyle name="注释 2 3 2 4 4 2 2" xfId="32487"/>
    <cellStyle name="注释 2 3 2 4 4 3" xfId="32488"/>
    <cellStyle name="注释 2 3 2 4 5" xfId="32489"/>
    <cellStyle name="注释 2 3 2 6 2" xfId="32490"/>
    <cellStyle name="注释 2 3 2 7" xfId="32491"/>
    <cellStyle name="注释 2 3 2 7 2" xfId="32492"/>
    <cellStyle name="注释 2 3 2 7 2 2" xfId="32493"/>
    <cellStyle name="注释 2 3 3" xfId="32494"/>
    <cellStyle name="注释 2 3 3 2" xfId="32495"/>
    <cellStyle name="注释 2 3 3 2 2" xfId="32496"/>
    <cellStyle name="注释 2 3 3 2 3" xfId="32497"/>
    <cellStyle name="注释 2 3 3 2 4" xfId="32498"/>
    <cellStyle name="注释 2 3 3 3" xfId="32499"/>
    <cellStyle name="注释 2 3 3 3 2" xfId="32500"/>
    <cellStyle name="注释 2 3 3 4" xfId="32501"/>
    <cellStyle name="注释 2 3 3 4 2" xfId="32502"/>
    <cellStyle name="注释 2 3 3 4 2 2" xfId="32503"/>
    <cellStyle name="注释 2 3 3 5" xfId="32504"/>
    <cellStyle name="注释 2 3 4" xfId="32505"/>
    <cellStyle name="注释 2 3 4 2" xfId="32506"/>
    <cellStyle name="注释 2 3 4 2 2" xfId="32507"/>
    <cellStyle name="注释 2 3 4 2 3" xfId="32508"/>
    <cellStyle name="注释 2 3 4 2 4" xfId="32509"/>
    <cellStyle name="注释 2 3 4 3" xfId="32510"/>
    <cellStyle name="注释 2 3 4 3 2" xfId="32511"/>
    <cellStyle name="注释 2 3 4 4" xfId="32512"/>
    <cellStyle name="注释 2 3 4 4 2" xfId="32513"/>
    <cellStyle name="注释 2 3 4 4 2 2" xfId="32514"/>
    <cellStyle name="注释 2 3 4 5" xfId="32515"/>
    <cellStyle name="注释 2 3 5" xfId="32516"/>
    <cellStyle name="注释 2 3 5 2" xfId="32517"/>
    <cellStyle name="注释 2 3 5 3" xfId="32518"/>
    <cellStyle name="注释 2 3 5 3 2" xfId="32519"/>
    <cellStyle name="注释 2 3 5 4" xfId="32520"/>
    <cellStyle name="注释 2 3 5 4 2" xfId="32521"/>
    <cellStyle name="注释 2 3 5 5" xfId="32522"/>
    <cellStyle name="注释 2 3 6" xfId="32523"/>
    <cellStyle name="注释 2 3 6 2" xfId="32524"/>
    <cellStyle name="注释 2 3 6 2 2" xfId="32525"/>
    <cellStyle name="注释 2 3 6 3" xfId="32526"/>
    <cellStyle name="注释 2 3 6 3 2" xfId="32527"/>
    <cellStyle name="注释 2 3 7" xfId="32528"/>
    <cellStyle name="注释 2 3 7 2" xfId="32529"/>
    <cellStyle name="注释 2 3 8" xfId="32530"/>
    <cellStyle name="注释 2 3 8 2" xfId="32531"/>
    <cellStyle name="注释 2 3 8 2 2" xfId="32532"/>
    <cellStyle name="注释 2 3 8 3" xfId="32533"/>
    <cellStyle name="注释 2 3 9" xfId="32534"/>
    <cellStyle name="注释 2 35 2 2" xfId="32535"/>
    <cellStyle name="注释 2 40 2 2" xfId="32536"/>
    <cellStyle name="注释 2 35 2 2 2" xfId="32537"/>
    <cellStyle name="注释 2 40 2 2 2" xfId="32538"/>
    <cellStyle name="注释 2 35 2 3" xfId="32539"/>
    <cellStyle name="注释 2 40 2 3" xfId="32540"/>
    <cellStyle name="注释 2 35 2 3 2" xfId="32541"/>
    <cellStyle name="注释 2 40 2 3 2" xfId="32542"/>
    <cellStyle name="注释 2 35 3" xfId="32543"/>
    <cellStyle name="注释 2 40 3" xfId="32544"/>
    <cellStyle name="注释 2 35 3 2" xfId="32545"/>
    <cellStyle name="注释 2 40 3 2" xfId="32546"/>
    <cellStyle name="注释 2 35 4" xfId="32547"/>
    <cellStyle name="注释 2 40 4" xfId="32548"/>
    <cellStyle name="注释 2 35 4 2" xfId="32549"/>
    <cellStyle name="注释 2 40 4 2" xfId="32550"/>
    <cellStyle name="注释 2 35 5" xfId="32551"/>
    <cellStyle name="注释 2 40 5" xfId="32552"/>
    <cellStyle name="注释 2 36 2" xfId="32553"/>
    <cellStyle name="注释 2 41 2" xfId="32554"/>
    <cellStyle name="注释 2 36 3" xfId="32555"/>
    <cellStyle name="注释 2 41 3" xfId="32556"/>
    <cellStyle name="注释 2 36 4" xfId="32557"/>
    <cellStyle name="注释 2 41 4" xfId="32558"/>
    <cellStyle name="注释 2 36 5" xfId="32559"/>
    <cellStyle name="注释 2 41 5" xfId="32560"/>
    <cellStyle name="注释 2 37" xfId="32561"/>
    <cellStyle name="注释 2 42" xfId="32562"/>
    <cellStyle name="注释 2 37 2" xfId="32563"/>
    <cellStyle name="注释 2 42 2" xfId="32564"/>
    <cellStyle name="注释 2 37 2 2" xfId="32565"/>
    <cellStyle name="注释 2 42 2 2" xfId="32566"/>
    <cellStyle name="注释 2 37 2 2 2" xfId="32567"/>
    <cellStyle name="注释 2 42 2 2 2" xfId="32568"/>
    <cellStyle name="注释 2 37 2 3" xfId="32569"/>
    <cellStyle name="注释 2 42 2 3" xfId="32570"/>
    <cellStyle name="注释 2 37 2 3 2" xfId="32571"/>
    <cellStyle name="注释 2 42 2 3 2" xfId="32572"/>
    <cellStyle name="注释 2 37 2 4" xfId="32573"/>
    <cellStyle name="注释 2 42 2 4" xfId="32574"/>
    <cellStyle name="注释 2 37 3" xfId="32575"/>
    <cellStyle name="注释 2 42 3" xfId="32576"/>
    <cellStyle name="注释 2 37 3 2" xfId="32577"/>
    <cellStyle name="注释 2 42 3 2" xfId="32578"/>
    <cellStyle name="注释 2 37 4 2" xfId="32579"/>
    <cellStyle name="注释 2 42 4 2" xfId="32580"/>
    <cellStyle name="注释 2 37 5" xfId="32581"/>
    <cellStyle name="注释 2 42 5" xfId="32582"/>
    <cellStyle name="注释 2 38 2" xfId="32583"/>
    <cellStyle name="注释 2 43 2" xfId="32584"/>
    <cellStyle name="注释 2 38 2 2" xfId="32585"/>
    <cellStyle name="注释 2 43 2 2" xfId="32586"/>
    <cellStyle name="注释 2 38 2 2 2" xfId="32587"/>
    <cellStyle name="注释 2 43 2 2 2" xfId="32588"/>
    <cellStyle name="注释 2 38 2 3" xfId="32589"/>
    <cellStyle name="注释 2 43 2 3" xfId="32590"/>
    <cellStyle name="注释 2 38 2 3 2" xfId="32591"/>
    <cellStyle name="注释 2 43 2 3 2" xfId="32592"/>
    <cellStyle name="注释 2 38 2 4" xfId="32593"/>
    <cellStyle name="注释 2 43 2 4" xfId="32594"/>
    <cellStyle name="注释 2 38 3" xfId="32595"/>
    <cellStyle name="注释 2 43 3" xfId="32596"/>
    <cellStyle name="注释 2 38 3 2" xfId="32597"/>
    <cellStyle name="注释 2 43 3 2" xfId="32598"/>
    <cellStyle name="注释 2 38 4 2" xfId="32599"/>
    <cellStyle name="注释 2 43 4 2" xfId="32600"/>
    <cellStyle name="注释 2 38 5" xfId="32601"/>
    <cellStyle name="注释 2 43 5" xfId="32602"/>
    <cellStyle name="注释 2 39 2" xfId="32603"/>
    <cellStyle name="注释 2 44 2" xfId="32604"/>
    <cellStyle name="注释 2 39 3" xfId="32605"/>
    <cellStyle name="注释 2 44 3" xfId="32606"/>
    <cellStyle name="注释 2 39 4" xfId="32607"/>
    <cellStyle name="注释 2 44 4" xfId="32608"/>
    <cellStyle name="注释 2 39 5" xfId="32609"/>
    <cellStyle name="注释 2 44 5" xfId="32610"/>
    <cellStyle name="注释 2 4" xfId="32611"/>
    <cellStyle name="注释 2 4 2" xfId="32612"/>
    <cellStyle name="注释 2 4 2 2" xfId="32613"/>
    <cellStyle name="注释 2 4 2 2 2" xfId="32614"/>
    <cellStyle name="注释 2 4 2 2 2 2" xfId="32615"/>
    <cellStyle name="注释 2 4 2 2 3 2" xfId="32616"/>
    <cellStyle name="注释 2 4 2 2 4" xfId="32617"/>
    <cellStyle name="注释 2 4 2 3" xfId="32618"/>
    <cellStyle name="注释 2 4 2 3 2" xfId="32619"/>
    <cellStyle name="注释 2 4 2 4" xfId="32620"/>
    <cellStyle name="注释 2 4 2 5" xfId="32621"/>
    <cellStyle name="注释 2 4 3" xfId="32622"/>
    <cellStyle name="注释 2 4 3 2" xfId="32623"/>
    <cellStyle name="注释 2 4 3 2 2" xfId="32624"/>
    <cellStyle name="注释 2 4 3 2 2 2" xfId="32625"/>
    <cellStyle name="注释 2 4 3 2 3" xfId="32626"/>
    <cellStyle name="注释 2 4 3 2 3 2" xfId="32627"/>
    <cellStyle name="注释 2 4 3 2 4" xfId="32628"/>
    <cellStyle name="注释 2 4 3 3" xfId="32629"/>
    <cellStyle name="注释 2 4 3 3 2" xfId="32630"/>
    <cellStyle name="注释 2 4 3 4" xfId="32631"/>
    <cellStyle name="注释 2 4 3 5" xfId="32632"/>
    <cellStyle name="注释 2 4 4" xfId="32633"/>
    <cellStyle name="注释 2 4 4 2" xfId="32634"/>
    <cellStyle name="注释 2 4 4 3" xfId="32635"/>
    <cellStyle name="注释 2 4 4 4" xfId="32636"/>
    <cellStyle name="注释 2 4 4 5" xfId="32637"/>
    <cellStyle name="注释 2 4 5" xfId="32638"/>
    <cellStyle name="注释 2 4 5 2" xfId="32639"/>
    <cellStyle name="注释 2 4 5 3" xfId="32640"/>
    <cellStyle name="注释 2 4 5 4" xfId="32641"/>
    <cellStyle name="注释 2 4 6" xfId="32642"/>
    <cellStyle name="注释 2 4 6 2" xfId="32643"/>
    <cellStyle name="注释 2 4 7" xfId="32644"/>
    <cellStyle name="注释 2 4 7 2" xfId="32645"/>
    <cellStyle name="注释 2 4 8" xfId="32646"/>
    <cellStyle name="注释 2 45" xfId="32647"/>
    <cellStyle name="注释 2 50" xfId="32648"/>
    <cellStyle name="注释 2 45 2" xfId="32649"/>
    <cellStyle name="注释 2 50 2" xfId="32650"/>
    <cellStyle name="注释 2 45 2 2" xfId="32651"/>
    <cellStyle name="注释 2 50 2 2" xfId="32652"/>
    <cellStyle name="注释 2 45 2 3" xfId="32653"/>
    <cellStyle name="注释 2 50 2 3" xfId="32654"/>
    <cellStyle name="注释 2 45 3" xfId="32655"/>
    <cellStyle name="注释 2 50 3" xfId="32656"/>
    <cellStyle name="注释 2 45 3 2" xfId="32657"/>
    <cellStyle name="注释 2 50 3 2" xfId="32658"/>
    <cellStyle name="注释 2 45 4" xfId="32659"/>
    <cellStyle name="注释 2 50 4" xfId="32660"/>
    <cellStyle name="注释 2 45 4 2" xfId="32661"/>
    <cellStyle name="注释 2 50 4 2" xfId="32662"/>
    <cellStyle name="注释 2 45 5" xfId="32663"/>
    <cellStyle name="注释 2 50 5" xfId="32664"/>
    <cellStyle name="注释 2 46" xfId="32665"/>
    <cellStyle name="注释 2 51" xfId="32666"/>
    <cellStyle name="注释 2 47" xfId="32667"/>
    <cellStyle name="注释 2 52" xfId="32668"/>
    <cellStyle name="注释 2 48 2 2 2" xfId="32669"/>
    <cellStyle name="注释 2 53 2 2 2" xfId="32670"/>
    <cellStyle name="注释 2 48 2 3" xfId="32671"/>
    <cellStyle name="注释 2 53 2 3" xfId="32672"/>
    <cellStyle name="注释 2 48 2 3 2" xfId="32673"/>
    <cellStyle name="注释 2 53 2 3 2" xfId="32674"/>
    <cellStyle name="注释 2 48 2 4" xfId="32675"/>
    <cellStyle name="注释 2 53 2 4" xfId="32676"/>
    <cellStyle name="注释 2 48 4 2" xfId="32677"/>
    <cellStyle name="注释 2 53 4 2" xfId="32678"/>
    <cellStyle name="注释 2 48 5" xfId="32679"/>
    <cellStyle name="注释 2 53 5" xfId="32680"/>
    <cellStyle name="注释 2 49 2 2 2" xfId="32681"/>
    <cellStyle name="注释 2 54 2 2 2" xfId="32682"/>
    <cellStyle name="注释 2 49 2 3" xfId="32683"/>
    <cellStyle name="注释 2 54 2 3" xfId="32684"/>
    <cellStyle name="注释 2 49 2 3 2" xfId="32685"/>
    <cellStyle name="注释 2 54 2 3 2" xfId="32686"/>
    <cellStyle name="注释 2 49 4 2" xfId="32687"/>
    <cellStyle name="注释 2 54 4 2" xfId="32688"/>
    <cellStyle name="注释 2 49 5" xfId="32689"/>
    <cellStyle name="注释 2 54 5" xfId="32690"/>
    <cellStyle name="注释 2 5" xfId="32691"/>
    <cellStyle name="注释 2 5 2" xfId="32692"/>
    <cellStyle name="注释 2 5 2 2" xfId="32693"/>
    <cellStyle name="注释 2 5 2 2 2" xfId="32694"/>
    <cellStyle name="注释 2 5 2 2 4" xfId="32695"/>
    <cellStyle name="注释 2 5 2 3" xfId="32696"/>
    <cellStyle name="注释 2 5 2 3 2" xfId="32697"/>
    <cellStyle name="注释 2 5 3 2 4" xfId="32698"/>
    <cellStyle name="注释 2 5 4 2 3" xfId="32699"/>
    <cellStyle name="注释 2 5 4 2 3 2" xfId="32700"/>
    <cellStyle name="注释 2 5 4 2 4" xfId="32701"/>
    <cellStyle name="注释 2 5 4 4" xfId="32702"/>
    <cellStyle name="注释 2 5 4 4 2" xfId="32703"/>
    <cellStyle name="注释 2 5 4 5" xfId="32704"/>
    <cellStyle name="注释 2 5 5 4" xfId="32705"/>
    <cellStyle name="注释 2 55" xfId="32706"/>
    <cellStyle name="注释 2 60" xfId="32707"/>
    <cellStyle name="注释 2 55 2 2 2" xfId="32708"/>
    <cellStyle name="注释 2 60 2 2 2" xfId="32709"/>
    <cellStyle name="注释 2 55 2 3" xfId="32710"/>
    <cellStyle name="注释 2 60 2 3" xfId="32711"/>
    <cellStyle name="注释 2 55 2 3 2" xfId="32712"/>
    <cellStyle name="注释 2 60 2 3 2" xfId="32713"/>
    <cellStyle name="注释 2 55 2 4" xfId="32714"/>
    <cellStyle name="注释 2 60 2 4" xfId="32715"/>
    <cellStyle name="注释 2 55 4 2" xfId="32716"/>
    <cellStyle name="注释 2 60 4 2" xfId="32717"/>
    <cellStyle name="注释 2 55 5" xfId="32718"/>
    <cellStyle name="注释 2 60 5" xfId="32719"/>
    <cellStyle name="注释 2 57 2 2 2" xfId="32720"/>
    <cellStyle name="注释 2 62 2 2 2" xfId="32721"/>
    <cellStyle name="注释 2 57 2 3" xfId="32722"/>
    <cellStyle name="注释 2 62 2 3" xfId="32723"/>
    <cellStyle name="注释 2 57 2 3 2" xfId="32724"/>
    <cellStyle name="注释 2 62 2 3 2" xfId="32725"/>
    <cellStyle name="注释 2 57 2 4" xfId="32726"/>
    <cellStyle name="注释 2 62 2 4" xfId="32727"/>
    <cellStyle name="注释 2 57 3 2" xfId="32728"/>
    <cellStyle name="注释 2 62 3 2" xfId="32729"/>
    <cellStyle name="注释 2 57 4" xfId="32730"/>
    <cellStyle name="注释 2 62 4" xfId="32731"/>
    <cellStyle name="注释 2 57 4 2" xfId="32732"/>
    <cellStyle name="注释 2 62 4 2" xfId="32733"/>
    <cellStyle name="注释 2 57 5" xfId="32734"/>
    <cellStyle name="注释 2 62 5" xfId="32735"/>
    <cellStyle name="注释 2 58 2 3" xfId="32736"/>
    <cellStyle name="注释 2 63 2 3" xfId="32737"/>
    <cellStyle name="注释 2 58 2 4" xfId="32738"/>
    <cellStyle name="注释 2 63 2 4" xfId="32739"/>
    <cellStyle name="注释 2 58 3 2" xfId="32740"/>
    <cellStyle name="注释 2 63 3 2" xfId="32741"/>
    <cellStyle name="注释 2 58 4" xfId="32742"/>
    <cellStyle name="注释 2 63 4" xfId="32743"/>
    <cellStyle name="注释 2 58 4 2" xfId="32744"/>
    <cellStyle name="注释 2 63 4 2" xfId="32745"/>
    <cellStyle name="注释 2 58 5" xfId="32746"/>
    <cellStyle name="注释 2 63 5" xfId="32747"/>
    <cellStyle name="注释 2 59 2 2 2" xfId="32748"/>
    <cellStyle name="注释 2 64 2 2 2" xfId="32749"/>
    <cellStyle name="注释 2 59 2 3 2" xfId="32750"/>
    <cellStyle name="注释 2 64 2 3 2" xfId="32751"/>
    <cellStyle name="注释 2 59 2 4" xfId="32752"/>
    <cellStyle name="注释 2 64 2 4" xfId="32753"/>
    <cellStyle name="注释 2 59 3 2" xfId="32754"/>
    <cellStyle name="注释 2 64 3 2" xfId="32755"/>
    <cellStyle name="注释 2 59 4" xfId="32756"/>
    <cellStyle name="注释 2 64 4" xfId="32757"/>
    <cellStyle name="注释 2 59 4 2" xfId="32758"/>
    <cellStyle name="注释 2 64 4 2" xfId="32759"/>
    <cellStyle name="注释 2 59 5" xfId="32760"/>
    <cellStyle name="注释 2 64 5" xfId="32761"/>
    <cellStyle name="注释 2 6" xfId="32762"/>
    <cellStyle name="注释 2 6 2" xfId="32763"/>
    <cellStyle name="注释 2 6 2 2" xfId="32764"/>
    <cellStyle name="注释 2 6 2 2 2" xfId="32765"/>
    <cellStyle name="注释 2 6 2 3" xfId="32766"/>
    <cellStyle name="注释 2 6 2 3 2" xfId="32767"/>
    <cellStyle name="注释 2 70 2 2" xfId="32768"/>
    <cellStyle name="注释 2 65 2 2" xfId="32769"/>
    <cellStyle name="注释 2 70 2 2 2" xfId="32770"/>
    <cellStyle name="注释 2 65 2 2 2" xfId="32771"/>
    <cellStyle name="注释 2 70 2 3 2" xfId="32772"/>
    <cellStyle name="注释 2 65 2 3 2" xfId="32773"/>
    <cellStyle name="注释 2 70 2 4" xfId="32774"/>
    <cellStyle name="注释 2 65 2 4" xfId="32775"/>
    <cellStyle name="注释 2 70 3" xfId="32776"/>
    <cellStyle name="注释 2 65 3" xfId="32777"/>
    <cellStyle name="注释 2 70 3 2" xfId="32778"/>
    <cellStyle name="注释 2 65 3 2" xfId="32779"/>
    <cellStyle name="注释 2 70 4" xfId="32780"/>
    <cellStyle name="注释 2 65 4" xfId="32781"/>
    <cellStyle name="注释 2 70 4 2" xfId="32782"/>
    <cellStyle name="注释 2 65 4 2" xfId="32783"/>
    <cellStyle name="注释 2 70 5" xfId="32784"/>
    <cellStyle name="注释 2 65 5" xfId="32785"/>
    <cellStyle name="注释 2 71" xfId="32786"/>
    <cellStyle name="注释 2 66" xfId="32787"/>
    <cellStyle name="注释 2 71 2" xfId="32788"/>
    <cellStyle name="注释 2 66 2" xfId="32789"/>
    <cellStyle name="注释 2 71 2 2" xfId="32790"/>
    <cellStyle name="注释 2 66 2 2" xfId="32791"/>
    <cellStyle name="注释 2 71 2 2 2" xfId="32792"/>
    <cellStyle name="注释 2 66 2 2 2" xfId="32793"/>
    <cellStyle name="注释 2 71 2 3" xfId="32794"/>
    <cellStyle name="注释 2 66 2 3" xfId="32795"/>
    <cellStyle name="注释 2 71 2 3 2" xfId="32796"/>
    <cellStyle name="注释 2 66 2 3 2" xfId="32797"/>
    <cellStyle name="注释 2 71 2 4" xfId="32798"/>
    <cellStyle name="注释 2 66 2 4" xfId="32799"/>
    <cellStyle name="注释 2 71 3" xfId="32800"/>
    <cellStyle name="注释 2 66 3" xfId="32801"/>
    <cellStyle name="注释 2 71 3 2" xfId="32802"/>
    <cellStyle name="注释 2 66 3 2" xfId="32803"/>
    <cellStyle name="注释 2 71 4" xfId="32804"/>
    <cellStyle name="注释 2 66 4" xfId="32805"/>
    <cellStyle name="注释 2 71 4 2" xfId="32806"/>
    <cellStyle name="注释 2 66 4 2" xfId="32807"/>
    <cellStyle name="注释 2 72" xfId="32808"/>
    <cellStyle name="注释 2 67" xfId="32809"/>
    <cellStyle name="注释 2 72 2" xfId="32810"/>
    <cellStyle name="注释 2 67 2" xfId="32811"/>
    <cellStyle name="注释 2 72 2 2" xfId="32812"/>
    <cellStyle name="注释 2 67 2 2" xfId="32813"/>
    <cellStyle name="注释 2 72 2 2 2" xfId="32814"/>
    <cellStyle name="注释 2 67 2 2 2" xfId="32815"/>
    <cellStyle name="注释 2 72 2 3" xfId="32816"/>
    <cellStyle name="注释 2 67 2 3" xfId="32817"/>
    <cellStyle name="注释 2 72 2 3 2" xfId="32818"/>
    <cellStyle name="注释 2 67 2 3 2" xfId="32819"/>
    <cellStyle name="注释 2 72 2 4" xfId="32820"/>
    <cellStyle name="注释 2 67 2 4" xfId="32821"/>
    <cellStyle name="注释 2 72 3" xfId="32822"/>
    <cellStyle name="注释 2 67 3" xfId="32823"/>
    <cellStyle name="注释 2 72 3 2" xfId="32824"/>
    <cellStyle name="注释 2 67 3 2" xfId="32825"/>
    <cellStyle name="注释 2 72 4" xfId="32826"/>
    <cellStyle name="注释 2 67 4" xfId="32827"/>
    <cellStyle name="注释 2 72 4 2" xfId="32828"/>
    <cellStyle name="注释 2 67 4 2" xfId="32829"/>
    <cellStyle name="注释 2 73 2 2" xfId="32830"/>
    <cellStyle name="注释 2 68 2 2" xfId="32831"/>
    <cellStyle name="注释 2 73 2 2 2" xfId="32832"/>
    <cellStyle name="注释 2 68 2 2 2" xfId="32833"/>
    <cellStyle name="注释 2 73 2 3 2" xfId="32834"/>
    <cellStyle name="注释 2 68 2 3 2" xfId="32835"/>
    <cellStyle name="注释 2 73 2 4" xfId="32836"/>
    <cellStyle name="注释 2 68 2 4" xfId="32837"/>
    <cellStyle name="注释 2 73 3" xfId="32838"/>
    <cellStyle name="注释 2 68 3" xfId="32839"/>
    <cellStyle name="注释 2 73 3 2" xfId="32840"/>
    <cellStyle name="注释 2 68 3 2" xfId="32841"/>
    <cellStyle name="注释 2 73 5" xfId="32842"/>
    <cellStyle name="注释 2 68 5" xfId="32843"/>
    <cellStyle name="注释 2 74 2 2" xfId="32844"/>
    <cellStyle name="注释 2 69 2 2" xfId="32845"/>
    <cellStyle name="注释 2 74 2 2 2" xfId="32846"/>
    <cellStyle name="注释 2 69 2 2 2" xfId="32847"/>
    <cellStyle name="注释 2 74 2 3" xfId="32848"/>
    <cellStyle name="注释 2 69 2 3" xfId="32849"/>
    <cellStyle name="注释 2 74 2 3 2" xfId="32850"/>
    <cellStyle name="注释 2 69 2 3 2" xfId="32851"/>
    <cellStyle name="注释 2 74 2 4" xfId="32852"/>
    <cellStyle name="注释 2 69 2 4" xfId="32853"/>
    <cellStyle name="注释 2 74 3" xfId="32854"/>
    <cellStyle name="注释 2 69 3" xfId="32855"/>
    <cellStyle name="注释 2 74 3 2" xfId="32856"/>
    <cellStyle name="注释 2 69 3 2" xfId="32857"/>
    <cellStyle name="注释 2 74 4 2" xfId="32858"/>
    <cellStyle name="注释 2 69 4 2" xfId="32859"/>
    <cellStyle name="注释 2 74 5" xfId="32860"/>
    <cellStyle name="注释 2 69 5" xfId="32861"/>
    <cellStyle name="注释 2 7" xfId="32862"/>
    <cellStyle name="注释 2 7 2" xfId="32863"/>
    <cellStyle name="注释 2 7 2 2" xfId="32864"/>
    <cellStyle name="注释 2 7 2 2 2" xfId="32865"/>
    <cellStyle name="注释 2 7 2 3" xfId="32866"/>
    <cellStyle name="注释 2 80 2" xfId="32867"/>
    <cellStyle name="注释 2 75 2" xfId="32868"/>
    <cellStyle name="注释 2 75 2 2" xfId="32869"/>
    <cellStyle name="注释 2 75 2 2 2" xfId="32870"/>
    <cellStyle name="注释 2 75 2 3" xfId="32871"/>
    <cellStyle name="注释 2 75 2 3 2" xfId="32872"/>
    <cellStyle name="注释 2 75 2 4" xfId="32873"/>
    <cellStyle name="注释 2 75 3" xfId="32874"/>
    <cellStyle name="注释 2 75 3 2" xfId="32875"/>
    <cellStyle name="注释 2 81" xfId="32876"/>
    <cellStyle name="注释 2 76" xfId="32877"/>
    <cellStyle name="注释 2 76 2" xfId="32878"/>
    <cellStyle name="注释 2 76 2 2" xfId="32879"/>
    <cellStyle name="注释 2 76 2 3" xfId="32880"/>
    <cellStyle name="注释 2 76 2 4" xfId="32881"/>
    <cellStyle name="注释 2 76 3 2" xfId="32882"/>
    <cellStyle name="注释 2 77" xfId="32883"/>
    <cellStyle name="注释 2 82" xfId="32884"/>
    <cellStyle name="注释 2 77 2 3" xfId="32885"/>
    <cellStyle name="注释 2 77 2 4" xfId="32886"/>
    <cellStyle name="注释 2 78" xfId="32887"/>
    <cellStyle name="注释 2 78 3" xfId="32888"/>
    <cellStyle name="注释 2 78 3 2" xfId="32889"/>
    <cellStyle name="注释 2 79 2" xfId="32890"/>
    <cellStyle name="注释 2 8" xfId="32891"/>
    <cellStyle name="注释 2 8 2" xfId="32892"/>
    <cellStyle name="注释 2 8 2 2" xfId="32893"/>
    <cellStyle name="注释 2 8 2 2 2" xfId="32894"/>
    <cellStyle name="注释 2 8 2 3" xfId="32895"/>
    <cellStyle name="注释 2 8 2 3 2" xfId="32896"/>
    <cellStyle name="注释 2 8 2 4" xfId="32897"/>
    <cellStyle name="注释 2 8 5" xfId="32898"/>
    <cellStyle name="注释 2 9" xfId="32899"/>
    <cellStyle name="注释 2 9 2" xfId="32900"/>
    <cellStyle name="注释 2 9 2 2" xfId="32901"/>
    <cellStyle name="注释 2 9 2 3" xfId="32902"/>
    <cellStyle name="注释 2 9 2 3 2" xfId="32903"/>
    <cellStyle name="注释 2 9 5" xfId="32904"/>
    <cellStyle name="注释 3 10" xfId="32905"/>
    <cellStyle name="注释 3 10 2" xfId="32906"/>
    <cellStyle name="注释 3 10 2 2" xfId="32907"/>
    <cellStyle name="注释 3 10 2 2 2" xfId="32908"/>
    <cellStyle name="注释 3 10 2 3" xfId="32909"/>
    <cellStyle name="注释 3 10 2 3 2" xfId="32910"/>
    <cellStyle name="注释 3 10 3" xfId="32911"/>
    <cellStyle name="注释 3 10 4" xfId="32912"/>
    <cellStyle name="注释 3 10 4 2" xfId="32913"/>
    <cellStyle name="注释 3 11" xfId="32914"/>
    <cellStyle name="注释 3 11 2 2" xfId="32915"/>
    <cellStyle name="注释 3 11 2 2 2" xfId="32916"/>
    <cellStyle name="注释 3 11 2 3" xfId="32917"/>
    <cellStyle name="注释 3 11 2 3 2" xfId="32918"/>
    <cellStyle name="注释 3 11 4" xfId="32919"/>
    <cellStyle name="注释 3 11 4 2" xfId="32920"/>
    <cellStyle name="注释 3 11 5" xfId="32921"/>
    <cellStyle name="注释 3 12" xfId="32922"/>
    <cellStyle name="注释 3 12 2" xfId="32923"/>
    <cellStyle name="注释 3 12 2 2" xfId="32924"/>
    <cellStyle name="注释 3 12 2 3" xfId="32925"/>
    <cellStyle name="注释 3 12 3 2" xfId="32926"/>
    <cellStyle name="注释 3 12 4" xfId="32927"/>
    <cellStyle name="注释 3 12 4 2" xfId="32928"/>
    <cellStyle name="注释 3 12 5" xfId="32929"/>
    <cellStyle name="注释 3 14" xfId="32930"/>
    <cellStyle name="注释 3 14 2 2 2" xfId="32931"/>
    <cellStyle name="注释 3 16" xfId="32932"/>
    <cellStyle name="注释 3 21" xfId="32933"/>
    <cellStyle name="注释 3 16 2 3 2" xfId="32934"/>
    <cellStyle name="注释 3 21 2 3 2" xfId="32935"/>
    <cellStyle name="注释 3 17 5" xfId="32936"/>
    <cellStyle name="注释 3 22 5" xfId="32937"/>
    <cellStyle name="注释 3 18" xfId="32938"/>
    <cellStyle name="注释 3 23" xfId="32939"/>
    <cellStyle name="注释 3 18 3 2" xfId="32940"/>
    <cellStyle name="注释 3 23 3 2" xfId="32941"/>
    <cellStyle name="注释 3 18 4" xfId="32942"/>
    <cellStyle name="注释 3 23 4" xfId="32943"/>
    <cellStyle name="注释 3 18 4 2" xfId="32944"/>
    <cellStyle name="注释 3 23 4 2" xfId="32945"/>
    <cellStyle name="注释 3 18 5" xfId="32946"/>
    <cellStyle name="注释 3 23 5" xfId="32947"/>
    <cellStyle name="注释 3 19 3 2" xfId="32948"/>
    <cellStyle name="注释 3 24 3 2" xfId="32949"/>
    <cellStyle name="注释 3 19 4" xfId="32950"/>
    <cellStyle name="注释 3 24 4" xfId="32951"/>
    <cellStyle name="注释 3 19 4 2" xfId="32952"/>
    <cellStyle name="注释 3 24 4 2" xfId="32953"/>
    <cellStyle name="注释 3 19 5" xfId="32954"/>
    <cellStyle name="注释 3 24 5" xfId="32955"/>
    <cellStyle name="注释 3 2" xfId="32956"/>
    <cellStyle name="注释 3 2 2" xfId="32957"/>
    <cellStyle name="注释 3 2 2 2" xfId="32958"/>
    <cellStyle name="注释 3 2 2 2 2" xfId="32959"/>
    <cellStyle name="注释 3 2 2 2 2 2" xfId="32960"/>
    <cellStyle name="注释 3 2 2 2 2 3 2 2" xfId="32961"/>
    <cellStyle name="注释 3 2 2 2 3" xfId="32962"/>
    <cellStyle name="注释 3 2 2 2 3 2" xfId="32963"/>
    <cellStyle name="注释 3 2 2 2 4" xfId="32964"/>
    <cellStyle name="注释 3 2 2 2 4 2" xfId="32965"/>
    <cellStyle name="注释 3 2 2 2 4 2 2" xfId="32966"/>
    <cellStyle name="注释 3 2 2 2 4 3" xfId="32967"/>
    <cellStyle name="注释 3 2 2 2 5" xfId="32968"/>
    <cellStyle name="注释 3 2 2 3 2 2" xfId="32969"/>
    <cellStyle name="注释 3 2 2 3 2 2 2" xfId="32970"/>
    <cellStyle name="注释 3 2 2 3 2 3" xfId="32971"/>
    <cellStyle name="注释 3 2 2 3 2 3 2" xfId="32972"/>
    <cellStyle name="注释 3 2 2 3 2 3 2 2" xfId="32973"/>
    <cellStyle name="注释 3 2 2 3 2 3 3" xfId="32974"/>
    <cellStyle name="注释 3 2 2 4 2 2" xfId="32975"/>
    <cellStyle name="注释 3 2 2 4 2 2 2" xfId="32976"/>
    <cellStyle name="注释 3 2 2 4 2 3" xfId="32977"/>
    <cellStyle name="注释 3 2 2 4 2 4" xfId="32978"/>
    <cellStyle name="注释 3 2 2 4 4 2 2" xfId="32979"/>
    <cellStyle name="注释 3 2 2 4 4 3" xfId="32980"/>
    <cellStyle name="注释 3 2 2 4 5" xfId="32981"/>
    <cellStyle name="注释 3 2 2 5 2" xfId="32982"/>
    <cellStyle name="注释 3 2 2 5 2 2" xfId="32983"/>
    <cellStyle name="注释 3 2 2 6 2" xfId="32984"/>
    <cellStyle name="注释 3 2 3 2 2" xfId="32985"/>
    <cellStyle name="注释 3 2 3 2 2 2" xfId="32986"/>
    <cellStyle name="注释 3 2 3 2 3" xfId="32987"/>
    <cellStyle name="注释 3 2 3 2 3 2" xfId="32988"/>
    <cellStyle name="注释 3 2 3 2 3 2 2" xfId="32989"/>
    <cellStyle name="注释 3 2 3 2 3 3" xfId="32990"/>
    <cellStyle name="注释 3 2 3 2 4" xfId="32991"/>
    <cellStyle name="注释 3 2 3 3 2" xfId="32992"/>
    <cellStyle name="注释 3 2 3 4 2 2" xfId="32993"/>
    <cellStyle name="注释 3 2 4 2" xfId="32994"/>
    <cellStyle name="注释 3 2 4 2 2" xfId="32995"/>
    <cellStyle name="注释 3 2 4 2 2 2" xfId="32996"/>
    <cellStyle name="注释 3 2 4 2 3" xfId="32997"/>
    <cellStyle name="注释 3 2 4 2 3 2" xfId="32998"/>
    <cellStyle name="注释 3 2 4 2 3 2 2" xfId="32999"/>
    <cellStyle name="注释 3 2 4 2 3 3" xfId="33000"/>
    <cellStyle name="注释 3 2 4 2 4" xfId="33001"/>
    <cellStyle name="注释 3 2 4 3 2" xfId="33002"/>
    <cellStyle name="注释 3 2 4 4 2" xfId="33003"/>
    <cellStyle name="注释 3 2 4 5" xfId="33004"/>
    <cellStyle name="注释 3 2 5" xfId="33005"/>
    <cellStyle name="注释 3 2 5 2" xfId="33006"/>
    <cellStyle name="注释 3 2 5 2 2" xfId="33007"/>
    <cellStyle name="注释 3 2 5 2 2 2" xfId="33008"/>
    <cellStyle name="注释 3 2 5 2 3" xfId="33009"/>
    <cellStyle name="注释 3 2 5 2 3 2" xfId="33010"/>
    <cellStyle name="注释 3 2 5 2 3 2 2" xfId="33011"/>
    <cellStyle name="注释 3 2 5 2 3 3" xfId="33012"/>
    <cellStyle name="注释 3 2 5 2 4" xfId="33013"/>
    <cellStyle name="注释 3 2 5 3" xfId="33014"/>
    <cellStyle name="注释 3 2 5 4" xfId="33015"/>
    <cellStyle name="注释 3 2 5 4 2" xfId="33016"/>
    <cellStyle name="注释 3 2 5 5" xfId="33017"/>
    <cellStyle name="注释 3 2 6" xfId="33018"/>
    <cellStyle name="注释 3 2 6 2" xfId="33019"/>
    <cellStyle name="注释 3 2 6 2 2" xfId="33020"/>
    <cellStyle name="注释 3 2 6 3" xfId="33021"/>
    <cellStyle name="注释 3 2 6 3 2" xfId="33022"/>
    <cellStyle name="注释 3 2 6 3 2 2" xfId="33023"/>
    <cellStyle name="注释 3 2 6 4" xfId="33024"/>
    <cellStyle name="注释 3 2 7" xfId="33025"/>
    <cellStyle name="注释 3 2 7 2" xfId="33026"/>
    <cellStyle name="注释 3 2 8" xfId="33027"/>
    <cellStyle name="注释 3 2 8 2" xfId="33028"/>
    <cellStyle name="注释 3 2 8 2 2" xfId="33029"/>
    <cellStyle name="注释 3 2 8 3" xfId="33030"/>
    <cellStyle name="注释 3 2 9" xfId="33031"/>
    <cellStyle name="注释 3 25" xfId="33032"/>
    <cellStyle name="注释 3 30" xfId="33033"/>
    <cellStyle name="注释 3 25 2" xfId="33034"/>
    <cellStyle name="注释 3 30 2" xfId="33035"/>
    <cellStyle name="注释 3 25 2 2" xfId="33036"/>
    <cellStyle name="注释 3 30 2 2" xfId="33037"/>
    <cellStyle name="注释 3 25 2 3" xfId="33038"/>
    <cellStyle name="注释 3 30 2 3" xfId="33039"/>
    <cellStyle name="注释 3 25 3" xfId="33040"/>
    <cellStyle name="注释 3 30 3" xfId="33041"/>
    <cellStyle name="注释 3 25 3 2" xfId="33042"/>
    <cellStyle name="注释 3 30 3 2" xfId="33043"/>
    <cellStyle name="注释 3 25 4 2" xfId="33044"/>
    <cellStyle name="注释 3 30 4 2" xfId="33045"/>
    <cellStyle name="注释 3 25 5" xfId="33046"/>
    <cellStyle name="注释 3 30 5" xfId="33047"/>
    <cellStyle name="注释 3 26" xfId="33048"/>
    <cellStyle name="注释 3 31" xfId="33049"/>
    <cellStyle name="注释 3 26 2" xfId="33050"/>
    <cellStyle name="注释 3 31 2" xfId="33051"/>
    <cellStyle name="注释 3 26 2 2" xfId="33052"/>
    <cellStyle name="注释 3 31 2 2" xfId="33053"/>
    <cellStyle name="注释 3 26 2 2 2" xfId="33054"/>
    <cellStyle name="注释 3 31 2 2 2" xfId="33055"/>
    <cellStyle name="注释 3 26 2 3" xfId="33056"/>
    <cellStyle name="注释 3 31 2 3" xfId="33057"/>
    <cellStyle name="注释 3 26 2 3 2" xfId="33058"/>
    <cellStyle name="注释 3 31 2 3 2" xfId="33059"/>
    <cellStyle name="注释 3 26 2 4" xfId="33060"/>
    <cellStyle name="注释 3 31 2 4" xfId="33061"/>
    <cellStyle name="注释 3 26 3" xfId="33062"/>
    <cellStyle name="注释 3 31 3" xfId="33063"/>
    <cellStyle name="注释 3 26 3 2" xfId="33064"/>
    <cellStyle name="注释 3 31 3 2" xfId="33065"/>
    <cellStyle name="注释 3 26 4" xfId="33066"/>
    <cellStyle name="注释 3 31 4" xfId="33067"/>
    <cellStyle name="注释 3 26 4 2" xfId="33068"/>
    <cellStyle name="注释 3 31 4 2" xfId="33069"/>
    <cellStyle name="注释 3 26 5" xfId="33070"/>
    <cellStyle name="注释 3 31 5" xfId="33071"/>
    <cellStyle name="注释 3 27" xfId="33072"/>
    <cellStyle name="注释 3 32" xfId="33073"/>
    <cellStyle name="注释 3 27 2 2 2" xfId="33074"/>
    <cellStyle name="注释 3 32 2 2 2" xfId="33075"/>
    <cellStyle name="注释 3 27 2 3" xfId="33076"/>
    <cellStyle name="注释 3 32 2 3" xfId="33077"/>
    <cellStyle name="注释 3 27 2 3 2" xfId="33078"/>
    <cellStyle name="注释 3 32 2 3 2" xfId="33079"/>
    <cellStyle name="注释 3 27 2 4" xfId="33080"/>
    <cellStyle name="注释 3 32 2 4" xfId="33081"/>
    <cellStyle name="注释 3 27 3 2" xfId="33082"/>
    <cellStyle name="注释 3 32 3 2" xfId="33083"/>
    <cellStyle name="注释 3 27 4" xfId="33084"/>
    <cellStyle name="注释 3 32 4" xfId="33085"/>
    <cellStyle name="注释 3 27 4 2" xfId="33086"/>
    <cellStyle name="注释 3 32 4 2" xfId="33087"/>
    <cellStyle name="注释 3 27 5" xfId="33088"/>
    <cellStyle name="注释 3 32 5" xfId="33089"/>
    <cellStyle name="注释 3 28" xfId="33090"/>
    <cellStyle name="注释 3 33" xfId="33091"/>
    <cellStyle name="注释 3 28 2" xfId="33092"/>
    <cellStyle name="注释 3 33 2" xfId="33093"/>
    <cellStyle name="注释 3 28 2 2" xfId="33094"/>
    <cellStyle name="注释 3 33 2 2" xfId="33095"/>
    <cellStyle name="注释 3 28 2 2 2" xfId="33096"/>
    <cellStyle name="注释 3 33 2 2 2" xfId="33097"/>
    <cellStyle name="注释 3 28 2 3" xfId="33098"/>
    <cellStyle name="注释 3 33 2 3" xfId="33099"/>
    <cellStyle name="注释 3 28 2 3 2" xfId="33100"/>
    <cellStyle name="注释 3 33 2 3 2" xfId="33101"/>
    <cellStyle name="注释 3 28 2 4" xfId="33102"/>
    <cellStyle name="注释 3 33 2 4" xfId="33103"/>
    <cellStyle name="注释 3 28 3" xfId="33104"/>
    <cellStyle name="注释 3 33 3" xfId="33105"/>
    <cellStyle name="注释 3 28 3 2" xfId="33106"/>
    <cellStyle name="注释 3 33 3 2" xfId="33107"/>
    <cellStyle name="注释 3 28 4" xfId="33108"/>
    <cellStyle name="注释 3 33 4" xfId="33109"/>
    <cellStyle name="注释 3 28 4 2" xfId="33110"/>
    <cellStyle name="注释 3 33 4 2" xfId="33111"/>
    <cellStyle name="注释 3 29 2" xfId="33112"/>
    <cellStyle name="注释 3 34 2" xfId="33113"/>
    <cellStyle name="注释 3 29 2 2" xfId="33114"/>
    <cellStyle name="注释 3 34 2 2" xfId="33115"/>
    <cellStyle name="注释 3 29 2 2 2" xfId="33116"/>
    <cellStyle name="注释 3 34 2 2 2" xfId="33117"/>
    <cellStyle name="注释 3 29 2 3" xfId="33118"/>
    <cellStyle name="注释 3 34 2 3" xfId="33119"/>
    <cellStyle name="注释 3 29 2 3 2" xfId="33120"/>
    <cellStyle name="注释 3 34 2 3 2" xfId="33121"/>
    <cellStyle name="注释 3 29 2 4" xfId="33122"/>
    <cellStyle name="注释 3 34 2 4" xfId="33123"/>
    <cellStyle name="注释 3 29 3" xfId="33124"/>
    <cellStyle name="注释 3 34 3" xfId="33125"/>
    <cellStyle name="注释 3 29 3 2" xfId="33126"/>
    <cellStyle name="注释 3 34 3 2" xfId="33127"/>
    <cellStyle name="注释 3 29 4" xfId="33128"/>
    <cellStyle name="注释 3 34 4" xfId="33129"/>
    <cellStyle name="注释 3 29 4 2" xfId="33130"/>
    <cellStyle name="注释 3 34 4 2" xfId="33131"/>
    <cellStyle name="注释 3 3" xfId="33132"/>
    <cellStyle name="注释 3 3 2 2 2" xfId="33133"/>
    <cellStyle name="注释 3 3 2 2 2 2" xfId="33134"/>
    <cellStyle name="注释 3 3 2 2 3" xfId="33135"/>
    <cellStyle name="注释 3 3 2 2 3 2" xfId="33136"/>
    <cellStyle name="注释 3 3 2 2 4" xfId="33137"/>
    <cellStyle name="注释 3 3 2 3 2" xfId="33138"/>
    <cellStyle name="注释 3 3 2 4" xfId="33139"/>
    <cellStyle name="注释 3 3 2 4 2" xfId="33140"/>
    <cellStyle name="注释 3 3 2 5" xfId="33141"/>
    <cellStyle name="注释 3 3 3 2 2" xfId="33142"/>
    <cellStyle name="注释 3 3 3 2 3" xfId="33143"/>
    <cellStyle name="注释 3 3 3 2 4" xfId="33144"/>
    <cellStyle name="注释 3 3 3 3" xfId="33145"/>
    <cellStyle name="注释 3 3 3 3 2" xfId="33146"/>
    <cellStyle name="注释 3 3 4 2" xfId="33147"/>
    <cellStyle name="注释 3 3 4 2 2" xfId="33148"/>
    <cellStyle name="注释 3 3 4 2 3" xfId="33149"/>
    <cellStyle name="注释 3 3 4 2 4" xfId="33150"/>
    <cellStyle name="注释 3 3 4 3" xfId="33151"/>
    <cellStyle name="注释 3 3 4 3 2" xfId="33152"/>
    <cellStyle name="注释 3 3 4 4 2" xfId="33153"/>
    <cellStyle name="注释 3 3 4 5" xfId="33154"/>
    <cellStyle name="注释 3 3 5" xfId="33155"/>
    <cellStyle name="注释 3 3 5 2" xfId="33156"/>
    <cellStyle name="注释 3 3 5 2 2" xfId="33157"/>
    <cellStyle name="注释 3 3 5 3" xfId="33158"/>
    <cellStyle name="注释 3 3 5 3 2" xfId="33159"/>
    <cellStyle name="注释 3 3 5 4" xfId="33160"/>
    <cellStyle name="注释 3 3 6" xfId="33161"/>
    <cellStyle name="注释 3 3 6 2" xfId="33162"/>
    <cellStyle name="注释 3 3 7" xfId="33163"/>
    <cellStyle name="注释 3 3 7 2" xfId="33164"/>
    <cellStyle name="注释 3 3 8" xfId="33165"/>
    <cellStyle name="注释 3 35" xfId="33166"/>
    <cellStyle name="注释 3 40" xfId="33167"/>
    <cellStyle name="注释 3 35 2" xfId="33168"/>
    <cellStyle name="注释 3 40 2" xfId="33169"/>
    <cellStyle name="注释 3 35 2 2" xfId="33170"/>
    <cellStyle name="注释 3 40 2 2" xfId="33171"/>
    <cellStyle name="注释 3 35 2 2 2" xfId="33172"/>
    <cellStyle name="注释 3 40 2 2 2" xfId="33173"/>
    <cellStyle name="注释 3 35 2 3" xfId="33174"/>
    <cellStyle name="注释 3 40 2 3" xfId="33175"/>
    <cellStyle name="注释 3 35 2 3 2" xfId="33176"/>
    <cellStyle name="注释 3 40 2 3 2" xfId="33177"/>
    <cellStyle name="注释 3 35 2 4" xfId="33178"/>
    <cellStyle name="注释 3 40 2 4" xfId="33179"/>
    <cellStyle name="注释 3 35 3" xfId="33180"/>
    <cellStyle name="注释 3 40 3" xfId="33181"/>
    <cellStyle name="注释 3 35 3 2" xfId="33182"/>
    <cellStyle name="注释 3 40 3 2" xfId="33183"/>
    <cellStyle name="注释 3 35 4" xfId="33184"/>
    <cellStyle name="注释 3 40 4" xfId="33185"/>
    <cellStyle name="注释 3 35 4 2" xfId="33186"/>
    <cellStyle name="注释 3 40 4 2" xfId="33187"/>
    <cellStyle name="注释 3 35 5" xfId="33188"/>
    <cellStyle name="注释 3 40 5" xfId="33189"/>
    <cellStyle name="注释 3 36" xfId="33190"/>
    <cellStyle name="注释 3 41" xfId="33191"/>
    <cellStyle name="注释 3 36 2" xfId="33192"/>
    <cellStyle name="注释 3 41 2" xfId="33193"/>
    <cellStyle name="注释 3 36 2 2" xfId="33194"/>
    <cellStyle name="注释 3 41 2 2" xfId="33195"/>
    <cellStyle name="注释 3 36 2 2 2" xfId="33196"/>
    <cellStyle name="注释 3 41 2 2 2" xfId="33197"/>
    <cellStyle name="注释 3 36 2 3" xfId="33198"/>
    <cellStyle name="注释 3 41 2 3" xfId="33199"/>
    <cellStyle name="注释 3 36 2 3 2" xfId="33200"/>
    <cellStyle name="注释 3 41 2 3 2" xfId="33201"/>
    <cellStyle name="注释 3 36 2 4" xfId="33202"/>
    <cellStyle name="注释 3 41 2 4" xfId="33203"/>
    <cellStyle name="注释 3 36 3" xfId="33204"/>
    <cellStyle name="注释 3 41 3" xfId="33205"/>
    <cellStyle name="注释 3 36 3 2" xfId="33206"/>
    <cellStyle name="注释 3 41 3 2" xfId="33207"/>
    <cellStyle name="注释 3 36 4" xfId="33208"/>
    <cellStyle name="注释 3 41 4" xfId="33209"/>
    <cellStyle name="注释 3 36 4 2" xfId="33210"/>
    <cellStyle name="注释 3 41 4 2" xfId="33211"/>
    <cellStyle name="注释 3 36 5" xfId="33212"/>
    <cellStyle name="注释 3 41 5" xfId="33213"/>
    <cellStyle name="注释 3 37" xfId="33214"/>
    <cellStyle name="注释 3 42" xfId="33215"/>
    <cellStyle name="注释 3 37 2" xfId="33216"/>
    <cellStyle name="注释 3 42 2" xfId="33217"/>
    <cellStyle name="注释 3 37 2 2" xfId="33218"/>
    <cellStyle name="注释 3 42 2 2" xfId="33219"/>
    <cellStyle name="注释 3 37 2 2 2" xfId="33220"/>
    <cellStyle name="注释 3 42 2 2 2" xfId="33221"/>
    <cellStyle name="注释 3 37 2 3" xfId="33222"/>
    <cellStyle name="注释 3 42 2 3" xfId="33223"/>
    <cellStyle name="注释 3 37 2 4" xfId="33224"/>
    <cellStyle name="注释 3 42 2 4" xfId="33225"/>
    <cellStyle name="注释 3 37 3" xfId="33226"/>
    <cellStyle name="注释 3 42 3" xfId="33227"/>
    <cellStyle name="注释 3 37 3 2" xfId="33228"/>
    <cellStyle name="注释 3 42 3 2" xfId="33229"/>
    <cellStyle name="注释 3 37 4" xfId="33230"/>
    <cellStyle name="注释 3 42 4" xfId="33231"/>
    <cellStyle name="注释 3 37 5" xfId="33232"/>
    <cellStyle name="注释 3 42 5" xfId="33233"/>
    <cellStyle name="注释 3 38" xfId="33234"/>
    <cellStyle name="注释 3 43" xfId="33235"/>
    <cellStyle name="注释 3 38 2" xfId="33236"/>
    <cellStyle name="注释 3 43 2" xfId="33237"/>
    <cellStyle name="注释 3 38 2 2" xfId="33238"/>
    <cellStyle name="注释 3 43 2 2" xfId="33239"/>
    <cellStyle name="注释 3 38 2 2 2" xfId="33240"/>
    <cellStyle name="注释 3 43 2 2 2" xfId="33241"/>
    <cellStyle name="注释 3 38 2 3" xfId="33242"/>
    <cellStyle name="注释 3 43 2 3" xfId="33243"/>
    <cellStyle name="注释 3 38 2 3 2" xfId="33244"/>
    <cellStyle name="注释 3 43 2 3 2" xfId="33245"/>
    <cellStyle name="注释 3 38 2 4" xfId="33246"/>
    <cellStyle name="注释 3 43 2 4" xfId="33247"/>
    <cellStyle name="注释 3 38 3" xfId="33248"/>
    <cellStyle name="注释 3 43 3" xfId="33249"/>
    <cellStyle name="注释 3 38 3 2" xfId="33250"/>
    <cellStyle name="注释 3 43 3 2" xfId="33251"/>
    <cellStyle name="注释 3 38 4" xfId="33252"/>
    <cellStyle name="注释 3 43 4" xfId="33253"/>
    <cellStyle name="注释 3 38 4 2" xfId="33254"/>
    <cellStyle name="注释 3 43 4 2" xfId="33255"/>
    <cellStyle name="注释 3 38 5" xfId="33256"/>
    <cellStyle name="注释 3 43 5" xfId="33257"/>
    <cellStyle name="注释 3 39" xfId="33258"/>
    <cellStyle name="注释 3 44" xfId="33259"/>
    <cellStyle name="注释 3 39 2" xfId="33260"/>
    <cellStyle name="注释 3 44 2" xfId="33261"/>
    <cellStyle name="注释 3 39 2 2" xfId="33262"/>
    <cellStyle name="注释 3 44 2 2" xfId="33263"/>
    <cellStyle name="注释 3 39 2 2 2" xfId="33264"/>
    <cellStyle name="注释 3 44 2 2 2" xfId="33265"/>
    <cellStyle name="注释 3 39 2 3" xfId="33266"/>
    <cellStyle name="注释 3 44 2 3" xfId="33267"/>
    <cellStyle name="注释 3 39 2 3 2" xfId="33268"/>
    <cellStyle name="注释 3 44 2 3 2" xfId="33269"/>
    <cellStyle name="注释 3 39 2 4" xfId="33270"/>
    <cellStyle name="注释 3 44 2 4" xfId="33271"/>
    <cellStyle name="注释 3 39 3" xfId="33272"/>
    <cellStyle name="注释 3 44 3" xfId="33273"/>
    <cellStyle name="注释 3 39 3 2" xfId="33274"/>
    <cellStyle name="注释 3 44 3 2" xfId="33275"/>
    <cellStyle name="注释 3 39 4" xfId="33276"/>
    <cellStyle name="注释 3 44 4" xfId="33277"/>
    <cellStyle name="注释 3 39 4 2" xfId="33278"/>
    <cellStyle name="注释 3 44 4 2" xfId="33279"/>
    <cellStyle name="注释 3 39 5" xfId="33280"/>
    <cellStyle name="注释 3 44 5" xfId="33281"/>
    <cellStyle name="注释 3 4" xfId="33282"/>
    <cellStyle name="注释 3 4 2" xfId="33283"/>
    <cellStyle name="注释 3 4 2 2" xfId="33284"/>
    <cellStyle name="注释 3 4 2 2 2" xfId="33285"/>
    <cellStyle name="注释 3 4 2 2 2 2" xfId="33286"/>
    <cellStyle name="注释 3 4 2 2 3" xfId="33287"/>
    <cellStyle name="注释 3 4 2 2 3 2" xfId="33288"/>
    <cellStyle name="注释 3 4 2 2 4" xfId="33289"/>
    <cellStyle name="注释 3 4 2 3 2" xfId="33290"/>
    <cellStyle name="注释 3 4 2 4" xfId="33291"/>
    <cellStyle name="注释 3 4 2 4 2" xfId="33292"/>
    <cellStyle name="注释 3 4 2 5" xfId="33293"/>
    <cellStyle name="注释 3 4 3 2 2" xfId="33294"/>
    <cellStyle name="注释 3 4 3 2 3" xfId="33295"/>
    <cellStyle name="注释 3 4 3 2 4" xfId="33296"/>
    <cellStyle name="注释 3 4 3 3" xfId="33297"/>
    <cellStyle name="注释 3 4 3 3 2" xfId="33298"/>
    <cellStyle name="注释 3 4 4 2" xfId="33299"/>
    <cellStyle name="注释 3 4 4 2 2 2" xfId="33300"/>
    <cellStyle name="注释 3 4 4 2 3" xfId="33301"/>
    <cellStyle name="注释 3 4 4 2 3 2" xfId="33302"/>
    <cellStyle name="注释 3 4 4 2 4" xfId="33303"/>
    <cellStyle name="注释 3 4 4 3" xfId="33304"/>
    <cellStyle name="注释 3 4 4 3 2" xfId="33305"/>
    <cellStyle name="注释 3 4 4 4 2" xfId="33306"/>
    <cellStyle name="注释 3 4 4 5" xfId="33307"/>
    <cellStyle name="注释 3 4 5" xfId="33308"/>
    <cellStyle name="注释 3 4 5 2" xfId="33309"/>
    <cellStyle name="注释 3 4 5 2 2" xfId="33310"/>
    <cellStyle name="注释 3 4 5 3" xfId="33311"/>
    <cellStyle name="注释 3 4 5 3 2" xfId="33312"/>
    <cellStyle name="注释 3 4 5 4" xfId="33313"/>
    <cellStyle name="注释 3 4 6" xfId="33314"/>
    <cellStyle name="注释 3 4 6 2" xfId="33315"/>
    <cellStyle name="注释 3 4 7 2" xfId="33316"/>
    <cellStyle name="注释 3 4 8" xfId="33317"/>
    <cellStyle name="注释 3 45" xfId="33318"/>
    <cellStyle name="注释 3 50" xfId="33319"/>
    <cellStyle name="注释 3 45 2" xfId="33320"/>
    <cellStyle name="注释 3 50 2" xfId="33321"/>
    <cellStyle name="注释 3 45 2 2" xfId="33322"/>
    <cellStyle name="注释 3 50 2 2" xfId="33323"/>
    <cellStyle name="注释 3 45 2 2 2" xfId="33324"/>
    <cellStyle name="注释 3 50 2 2 2" xfId="33325"/>
    <cellStyle name="注释 3 45 2 3" xfId="33326"/>
    <cellStyle name="注释 3 50 2 3" xfId="33327"/>
    <cellStyle name="注释 3 45 2 4" xfId="33328"/>
    <cellStyle name="注释 3 50 2 4" xfId="33329"/>
    <cellStyle name="注释 3 45 3 2" xfId="33330"/>
    <cellStyle name="注释 3 50 3 2" xfId="33331"/>
    <cellStyle name="注释 3 45 4" xfId="33332"/>
    <cellStyle name="注释 3 50 4" xfId="33333"/>
    <cellStyle name="注释 3 45 4 2" xfId="33334"/>
    <cellStyle name="注释 3 50 4 2" xfId="33335"/>
    <cellStyle name="注释 3 45 5" xfId="33336"/>
    <cellStyle name="注释 3 50 5" xfId="33337"/>
    <cellStyle name="注释 3 46" xfId="33338"/>
    <cellStyle name="注释 3 51" xfId="33339"/>
    <cellStyle name="注释 3 46 2" xfId="33340"/>
    <cellStyle name="注释 3 51 2" xfId="33341"/>
    <cellStyle name="注释 3 46 2 2" xfId="33342"/>
    <cellStyle name="注释 3 51 2 2" xfId="33343"/>
    <cellStyle name="注释 3 46 2 2 2" xfId="33344"/>
    <cellStyle name="注释 3 51 2 2 2" xfId="33345"/>
    <cellStyle name="注释 3 46 2 3" xfId="33346"/>
    <cellStyle name="注释 3 51 2 3" xfId="33347"/>
    <cellStyle name="注释 3 46 2 3 2" xfId="33348"/>
    <cellStyle name="注释 3 51 2 3 2" xfId="33349"/>
    <cellStyle name="注释 3 46 3 2" xfId="33350"/>
    <cellStyle name="注释 3 51 3 2" xfId="33351"/>
    <cellStyle name="注释 3 46 4" xfId="33352"/>
    <cellStyle name="注释 3 51 4" xfId="33353"/>
    <cellStyle name="注释 3 46 4 2" xfId="33354"/>
    <cellStyle name="注释 3 51 4 2" xfId="33355"/>
    <cellStyle name="注释 3 46 5" xfId="33356"/>
    <cellStyle name="注释 3 51 5" xfId="33357"/>
    <cellStyle name="注释 3 47" xfId="33358"/>
    <cellStyle name="注释 3 52" xfId="33359"/>
    <cellStyle name="注释 3 48" xfId="33360"/>
    <cellStyle name="注释 3 53" xfId="33361"/>
    <cellStyle name="注释 3 48 2 2 2" xfId="33362"/>
    <cellStyle name="注释 3 53 2 2 2" xfId="33363"/>
    <cellStyle name="注释 3 48 2 3" xfId="33364"/>
    <cellStyle name="注释 3 53 2 3" xfId="33365"/>
    <cellStyle name="注释 3 48 2 3 2" xfId="33366"/>
    <cellStyle name="注释 3 53 2 3 2" xfId="33367"/>
    <cellStyle name="注释 3 48 2 4" xfId="33368"/>
    <cellStyle name="注释 3 53 2 4" xfId="33369"/>
    <cellStyle name="注释 3 48 3" xfId="33370"/>
    <cellStyle name="注释 3 53 3" xfId="33371"/>
    <cellStyle name="注释 3 48 3 2" xfId="33372"/>
    <cellStyle name="注释 3 53 3 2" xfId="33373"/>
    <cellStyle name="注释 3 48 4" xfId="33374"/>
    <cellStyle name="注释 3 53 4" xfId="33375"/>
    <cellStyle name="注释 3 48 4 2" xfId="33376"/>
    <cellStyle name="注释 3 53 4 2" xfId="33377"/>
    <cellStyle name="注释 3 48 5" xfId="33378"/>
    <cellStyle name="注释 3 53 5" xfId="33379"/>
    <cellStyle name="注释 3 49" xfId="33380"/>
    <cellStyle name="注释 3 54" xfId="33381"/>
    <cellStyle name="注释 3 49 2 2 2" xfId="33382"/>
    <cellStyle name="注释 3 54 2 2 2" xfId="33383"/>
    <cellStyle name="注释 3 49 2 3" xfId="33384"/>
    <cellStyle name="注释 3 54 2 3" xfId="33385"/>
    <cellStyle name="注释 3 49 2 3 2" xfId="33386"/>
    <cellStyle name="注释 3 54 2 3 2" xfId="33387"/>
    <cellStyle name="注释 3 49 2 4" xfId="33388"/>
    <cellStyle name="注释 3 54 2 4" xfId="33389"/>
    <cellStyle name="注释 3 49 3" xfId="33390"/>
    <cellStyle name="注释 3 54 3" xfId="33391"/>
    <cellStyle name="注释 3 49 3 2" xfId="33392"/>
    <cellStyle name="注释 3 54 3 2" xfId="33393"/>
    <cellStyle name="注释 3 49 4" xfId="33394"/>
    <cellStyle name="注释 3 54 4" xfId="33395"/>
    <cellStyle name="注释 3 49 4 2" xfId="33396"/>
    <cellStyle name="注释 3 54 4 2" xfId="33397"/>
    <cellStyle name="注释 3 49 5" xfId="33398"/>
    <cellStyle name="注释 3 54 5" xfId="33399"/>
    <cellStyle name="注释 3 5" xfId="33400"/>
    <cellStyle name="注释 3 5 2" xfId="33401"/>
    <cellStyle name="注释 3 5 2 2" xfId="33402"/>
    <cellStyle name="注释 3 5 2 2 2" xfId="33403"/>
    <cellStyle name="注释 3 5 2 3 2" xfId="33404"/>
    <cellStyle name="注释 3 5 2 4" xfId="33405"/>
    <cellStyle name="注释 3 5 4 2" xfId="33406"/>
    <cellStyle name="注释 3 5 5" xfId="33407"/>
    <cellStyle name="注释 3 55" xfId="33408"/>
    <cellStyle name="注释 3 60" xfId="33409"/>
    <cellStyle name="注释 3 55 2 2 2" xfId="33410"/>
    <cellStyle name="注释 3 60 2 2 2" xfId="33411"/>
    <cellStyle name="注释 3 55 2 3" xfId="33412"/>
    <cellStyle name="注释 3 60 2 3" xfId="33413"/>
    <cellStyle name="注释 3 55 2 3 2" xfId="33414"/>
    <cellStyle name="注释 3 60 2 3 2" xfId="33415"/>
    <cellStyle name="注释 3 55 2 4" xfId="33416"/>
    <cellStyle name="注释 3 60 2 4" xfId="33417"/>
    <cellStyle name="注释 3 55 3" xfId="33418"/>
    <cellStyle name="注释 3 60 3" xfId="33419"/>
    <cellStyle name="注释 3 55 3 2" xfId="33420"/>
    <cellStyle name="注释 3 60 3 2" xfId="33421"/>
    <cellStyle name="注释 3 55 4" xfId="33422"/>
    <cellStyle name="注释 3 60 4" xfId="33423"/>
    <cellStyle name="注释 3 55 4 2" xfId="33424"/>
    <cellStyle name="注释 3 60 4 2" xfId="33425"/>
    <cellStyle name="注释 3 55 5" xfId="33426"/>
    <cellStyle name="注释 3 60 5" xfId="33427"/>
    <cellStyle name="注释 3 56" xfId="33428"/>
    <cellStyle name="注释 3 61" xfId="33429"/>
    <cellStyle name="注释 3 56 2" xfId="33430"/>
    <cellStyle name="注释 3 61 2" xfId="33431"/>
    <cellStyle name="注释 3 56 2 2" xfId="33432"/>
    <cellStyle name="注释 3 61 2 2" xfId="33433"/>
    <cellStyle name="注释 3 56 2 3" xfId="33434"/>
    <cellStyle name="注释 3 61 2 3" xfId="33435"/>
    <cellStyle name="注释 3 56 2 3 2" xfId="33436"/>
    <cellStyle name="注释 3 61 2 3 2" xfId="33437"/>
    <cellStyle name="注释 3 56 2 4" xfId="33438"/>
    <cellStyle name="注释 3 61 2 4" xfId="33439"/>
    <cellStyle name="注释 3 56 3 2" xfId="33440"/>
    <cellStyle name="注释 3 61 3 2" xfId="33441"/>
    <cellStyle name="注释 3 56 4" xfId="33442"/>
    <cellStyle name="注释 3 61 4" xfId="33443"/>
    <cellStyle name="注释 3 56 4 2" xfId="33444"/>
    <cellStyle name="注释 3 61 4 2" xfId="33445"/>
    <cellStyle name="注释 3 56 5" xfId="33446"/>
    <cellStyle name="注释 3 61 5" xfId="33447"/>
    <cellStyle name="注释 3 57" xfId="33448"/>
    <cellStyle name="注释 3 62" xfId="33449"/>
    <cellStyle name="注释 3 57 2" xfId="33450"/>
    <cellStyle name="注释 3 62 2" xfId="33451"/>
    <cellStyle name="注释 3 57 2 2" xfId="33452"/>
    <cellStyle name="注释 3 62 2 2" xfId="33453"/>
    <cellStyle name="注释 3 57 2 2 2" xfId="33454"/>
    <cellStyle name="注释 3 62 2 2 2" xfId="33455"/>
    <cellStyle name="注释 3 57 2 3" xfId="33456"/>
    <cellStyle name="注释 3 62 2 3" xfId="33457"/>
    <cellStyle name="注释 3 57 2 3 2" xfId="33458"/>
    <cellStyle name="注释 3 62 2 3 2" xfId="33459"/>
    <cellStyle name="注释 3 57 2 4" xfId="33460"/>
    <cellStyle name="注释 3 62 2 4" xfId="33461"/>
    <cellStyle name="注释 3 57 3" xfId="33462"/>
    <cellStyle name="注释 3 62 3" xfId="33463"/>
    <cellStyle name="注释 3 57 3 2" xfId="33464"/>
    <cellStyle name="注释 3 62 3 2" xfId="33465"/>
    <cellStyle name="注释 3 57 4" xfId="33466"/>
    <cellStyle name="注释 3 62 4" xfId="33467"/>
    <cellStyle name="注释 3 57 4 2" xfId="33468"/>
    <cellStyle name="注释 3 62 4 2" xfId="33469"/>
    <cellStyle name="注释 3 57 5" xfId="33470"/>
    <cellStyle name="注释 3 62 5" xfId="33471"/>
    <cellStyle name="注释 3 58" xfId="33472"/>
    <cellStyle name="注释 3 63" xfId="33473"/>
    <cellStyle name="注释 3 58 2" xfId="33474"/>
    <cellStyle name="注释 3 63 2" xfId="33475"/>
    <cellStyle name="注释 3 58 2 2" xfId="33476"/>
    <cellStyle name="注释 3 63 2 2" xfId="33477"/>
    <cellStyle name="注释 3 58 2 3" xfId="33478"/>
    <cellStyle name="注释 3 63 2 3" xfId="33479"/>
    <cellStyle name="注释 3 58 2 3 2" xfId="33480"/>
    <cellStyle name="注释 3 63 2 3 2" xfId="33481"/>
    <cellStyle name="注释 3 58 2 4" xfId="33482"/>
    <cellStyle name="注释 3 63 2 4" xfId="33483"/>
    <cellStyle name="注释 3 58 3" xfId="33484"/>
    <cellStyle name="注释 3 63 3" xfId="33485"/>
    <cellStyle name="注释 3 58 3 2" xfId="33486"/>
    <cellStyle name="注释 3 63 3 2" xfId="33487"/>
    <cellStyle name="注释 3 58 4" xfId="33488"/>
    <cellStyle name="注释 3 63 4" xfId="33489"/>
    <cellStyle name="注释 3 58 4 2" xfId="33490"/>
    <cellStyle name="注释 3 63 4 2" xfId="33491"/>
    <cellStyle name="注释 3 58 5" xfId="33492"/>
    <cellStyle name="注释 3 63 5" xfId="33493"/>
    <cellStyle name="注释 3 59" xfId="33494"/>
    <cellStyle name="注释 3 64" xfId="33495"/>
    <cellStyle name="注释 3 59 2 2 2" xfId="33496"/>
    <cellStyle name="注释 3 64 2 2 2" xfId="33497"/>
    <cellStyle name="注释 3 59 2 3" xfId="33498"/>
    <cellStyle name="注释 3 64 2 3" xfId="33499"/>
    <cellStyle name="注释 3 59 2 3 2" xfId="33500"/>
    <cellStyle name="注释 3 64 2 3 2" xfId="33501"/>
    <cellStyle name="注释 3 59 2 4" xfId="33502"/>
    <cellStyle name="注释 3 64 2 4" xfId="33503"/>
    <cellStyle name="注释 3 59 3 2" xfId="33504"/>
    <cellStyle name="注释 3 64 3 2" xfId="33505"/>
    <cellStyle name="注释 3 59 4" xfId="33506"/>
    <cellStyle name="注释 3 64 4" xfId="33507"/>
    <cellStyle name="注释 3 59 4 2" xfId="33508"/>
    <cellStyle name="注释 3 64 4 2" xfId="33509"/>
    <cellStyle name="注释 3 59 5" xfId="33510"/>
    <cellStyle name="注释 3 64 5" xfId="33511"/>
    <cellStyle name="注释 3 6" xfId="33512"/>
    <cellStyle name="注释 3 6 2" xfId="33513"/>
    <cellStyle name="注释 3 6 2 2" xfId="33514"/>
    <cellStyle name="注释 3 6 2 3 2" xfId="33515"/>
    <cellStyle name="注释 3 6 2 4" xfId="33516"/>
    <cellStyle name="注释 3 6 4 2" xfId="33517"/>
    <cellStyle name="注释 3 6 5" xfId="33518"/>
    <cellStyle name="注释 3 65" xfId="33519"/>
    <cellStyle name="注释 3 70" xfId="33520"/>
    <cellStyle name="注释 3 65 2" xfId="33521"/>
    <cellStyle name="注释 3 70 2" xfId="33522"/>
    <cellStyle name="注释 3 65 2 2" xfId="33523"/>
    <cellStyle name="注释 3 70 2 2" xfId="33524"/>
    <cellStyle name="注释 3 65 2 3" xfId="33525"/>
    <cellStyle name="注释 3 70 2 3" xfId="33526"/>
    <cellStyle name="注释 3 65 2 4" xfId="33527"/>
    <cellStyle name="注释 3 70 2 4" xfId="33528"/>
    <cellStyle name="注释 3 65 3" xfId="33529"/>
    <cellStyle name="注释 3 70 3" xfId="33530"/>
    <cellStyle name="注释 3 65 3 2" xfId="33531"/>
    <cellStyle name="注释 3 70 3 2" xfId="33532"/>
    <cellStyle name="注释 3 65 4" xfId="33533"/>
    <cellStyle name="注释 3 70 4" xfId="33534"/>
    <cellStyle name="注释 3 65 4 2" xfId="33535"/>
    <cellStyle name="注释 3 70 4 2" xfId="33536"/>
    <cellStyle name="注释 3 65 5" xfId="33537"/>
    <cellStyle name="注释 3 70 5" xfId="33538"/>
    <cellStyle name="注释 3 66" xfId="33539"/>
    <cellStyle name="注释 3 71" xfId="33540"/>
    <cellStyle name="注释 3 66 2" xfId="33541"/>
    <cellStyle name="注释 3 71 2" xfId="33542"/>
    <cellStyle name="注释 3 66 2 2" xfId="33543"/>
    <cellStyle name="注释 3 71 2 2" xfId="33544"/>
    <cellStyle name="注释 3 66 2 2 2" xfId="33545"/>
    <cellStyle name="注释 3 71 2 2 2" xfId="33546"/>
    <cellStyle name="注释 3 66 2 3" xfId="33547"/>
    <cellStyle name="注释 3 71 2 3" xfId="33548"/>
    <cellStyle name="注释 3 66 2 3 2" xfId="33549"/>
    <cellStyle name="注释 3 71 2 3 2" xfId="33550"/>
    <cellStyle name="注释 3 66 2 4" xfId="33551"/>
    <cellStyle name="注释 3 71 2 4" xfId="33552"/>
    <cellStyle name="注释 3 66 3" xfId="33553"/>
    <cellStyle name="注释 3 71 3" xfId="33554"/>
    <cellStyle name="注释 3 66 3 2" xfId="33555"/>
    <cellStyle name="注释 3 71 3 2" xfId="33556"/>
    <cellStyle name="注释 3 66 4" xfId="33557"/>
    <cellStyle name="注释 3 71 4" xfId="33558"/>
    <cellStyle name="注释 3 66 4 2" xfId="33559"/>
    <cellStyle name="注释 3 71 4 2" xfId="33560"/>
    <cellStyle name="注释 3 66 5" xfId="33561"/>
    <cellStyle name="注释 3 71 5" xfId="33562"/>
    <cellStyle name="注释 3 67" xfId="33563"/>
    <cellStyle name="注释 3 72" xfId="33564"/>
    <cellStyle name="注释 3 67 2" xfId="33565"/>
    <cellStyle name="注释 3 72 2" xfId="33566"/>
    <cellStyle name="注释 3 67 2 2" xfId="33567"/>
    <cellStyle name="注释 3 72 2 2" xfId="33568"/>
    <cellStyle name="注释 3 67 2 3" xfId="33569"/>
    <cellStyle name="注释 3 72 2 3" xfId="33570"/>
    <cellStyle name="注释 3 67 2 4" xfId="33571"/>
    <cellStyle name="注释 3 72 2 4" xfId="33572"/>
    <cellStyle name="注释 3 67 3" xfId="33573"/>
    <cellStyle name="注释 3 72 3" xfId="33574"/>
    <cellStyle name="注释 3 67 3 2" xfId="33575"/>
    <cellStyle name="注释 3 72 3 2" xfId="33576"/>
    <cellStyle name="注释 3 67 4" xfId="33577"/>
    <cellStyle name="注释 3 72 4" xfId="33578"/>
    <cellStyle name="注释 3 67 4 2" xfId="33579"/>
    <cellStyle name="注释 3 72 4 2" xfId="33580"/>
    <cellStyle name="注释 3 67 5" xfId="33581"/>
    <cellStyle name="注释 3 72 5" xfId="33582"/>
    <cellStyle name="注释 3 68" xfId="33583"/>
    <cellStyle name="注释 3 73" xfId="33584"/>
    <cellStyle name="注释 3 68 2" xfId="33585"/>
    <cellStyle name="注释 3 73 2" xfId="33586"/>
    <cellStyle name="注释 3 68 2 2" xfId="33587"/>
    <cellStyle name="注释 3 73 2 2" xfId="33588"/>
    <cellStyle name="注释 3 68 2 2 2" xfId="33589"/>
    <cellStyle name="注释 3 73 2 2 2" xfId="33590"/>
    <cellStyle name="注释 3 68 2 3" xfId="33591"/>
    <cellStyle name="注释 3 73 2 3" xfId="33592"/>
    <cellStyle name="注释 3 68 2 3 2" xfId="33593"/>
    <cellStyle name="注释 3 73 2 3 2" xfId="33594"/>
    <cellStyle name="注释 3 68 2 4" xfId="33595"/>
    <cellStyle name="注释 3 73 2 4" xfId="33596"/>
    <cellStyle name="注释 3 68 3" xfId="33597"/>
    <cellStyle name="注释 3 73 3" xfId="33598"/>
    <cellStyle name="注释 3 68 3 2" xfId="33599"/>
    <cellStyle name="注释 3 73 3 2" xfId="33600"/>
    <cellStyle name="注释 3 68 4" xfId="33601"/>
    <cellStyle name="注释 3 73 4" xfId="33602"/>
    <cellStyle name="注释 3 68 4 2" xfId="33603"/>
    <cellStyle name="注释 3 73 4 2" xfId="33604"/>
    <cellStyle name="注释 3 68 5" xfId="33605"/>
    <cellStyle name="注释 3 73 5" xfId="33606"/>
    <cellStyle name="注释 3 69 2 2" xfId="33607"/>
    <cellStyle name="注释 3 74 2 2" xfId="33608"/>
    <cellStyle name="注释 3 69 2 2 2" xfId="33609"/>
    <cellStyle name="注释 3 74 2 2 2" xfId="33610"/>
    <cellStyle name="注释 3 69 2 3" xfId="33611"/>
    <cellStyle name="注释 3 74 2 3" xfId="33612"/>
    <cellStyle name="注释 3 69 2 3 2" xfId="33613"/>
    <cellStyle name="注释 3 74 2 3 2" xfId="33614"/>
    <cellStyle name="注释 3 69 2 4" xfId="33615"/>
    <cellStyle name="注释 3 74 2 4" xfId="33616"/>
    <cellStyle name="注释 3 69 3" xfId="33617"/>
    <cellStyle name="注释 3 74 3" xfId="33618"/>
    <cellStyle name="注释 3 69 3 2" xfId="33619"/>
    <cellStyle name="注释 3 74 3 2" xfId="33620"/>
    <cellStyle name="注释 3 69 4" xfId="33621"/>
    <cellStyle name="注释 3 74 4" xfId="33622"/>
    <cellStyle name="注释 3 69 4 2" xfId="33623"/>
    <cellStyle name="注释 3 74 4 2" xfId="33624"/>
    <cellStyle name="注释 3 69 5" xfId="33625"/>
    <cellStyle name="注释 3 74 5" xfId="33626"/>
    <cellStyle name="注释 3 7" xfId="33627"/>
    <cellStyle name="注释 3 7 2" xfId="33628"/>
    <cellStyle name="注释 3 7 2 2" xfId="33629"/>
    <cellStyle name="注释 3 7 2 4" xfId="33630"/>
    <cellStyle name="注释 3 7 4 2" xfId="33631"/>
    <cellStyle name="注释 3 7 5" xfId="33632"/>
    <cellStyle name="注释 3 75 2 2" xfId="33633"/>
    <cellStyle name="注释 3 75 2 2 2" xfId="33634"/>
    <cellStyle name="注释 3 75 2 3" xfId="33635"/>
    <cellStyle name="注释 3 75 2 3 2" xfId="33636"/>
    <cellStyle name="注释 3 75 2 4" xfId="33637"/>
    <cellStyle name="注释 3 75 3" xfId="33638"/>
    <cellStyle name="注释 3 75 3 2" xfId="33639"/>
    <cellStyle name="注释 3 75 4" xfId="33640"/>
    <cellStyle name="注释 3 75 4 2" xfId="33641"/>
    <cellStyle name="注释 3 75 5" xfId="33642"/>
    <cellStyle name="注释 3 76 2" xfId="33643"/>
    <cellStyle name="注释 3 76 2 2" xfId="33644"/>
    <cellStyle name="注释 3 76 2 2 2" xfId="33645"/>
    <cellStyle name="注释 3 76 2 3" xfId="33646"/>
    <cellStyle name="注释 3 76 2 3 2" xfId="33647"/>
    <cellStyle name="注释 3 76 2 4" xfId="33648"/>
    <cellStyle name="注释 3 76 3" xfId="33649"/>
    <cellStyle name="注释 3 76 3 2" xfId="33650"/>
    <cellStyle name="注释 3 76 4" xfId="33651"/>
    <cellStyle name="注释 3 76 4 2" xfId="33652"/>
    <cellStyle name="注释 3 76 5" xfId="33653"/>
    <cellStyle name="注释 3 77" xfId="33654"/>
    <cellStyle name="注释 3 77 2" xfId="33655"/>
    <cellStyle name="注释 3 77 2 2" xfId="33656"/>
    <cellStyle name="注释 3 77 3" xfId="33657"/>
    <cellStyle name="注释 3 77 3 2" xfId="33658"/>
    <cellStyle name="注释 3 77 4" xfId="33659"/>
    <cellStyle name="注释 3 78" xfId="33660"/>
    <cellStyle name="注释 3 78 2" xfId="33661"/>
    <cellStyle name="注释 3 79 2" xfId="33662"/>
    <cellStyle name="注释 3 8" xfId="33663"/>
    <cellStyle name="注释 3 8 2" xfId="33664"/>
    <cellStyle name="注释 3 8 2 2" xfId="33665"/>
    <cellStyle name="注释 3 8 2 4" xfId="33666"/>
    <cellStyle name="注释 3 8 4 2" xfId="33667"/>
    <cellStyle name="注释 3 8 5" xfId="33668"/>
    <cellStyle name="注释 3 9" xfId="33669"/>
    <cellStyle name="注释 3 9 2" xfId="33670"/>
    <cellStyle name="注释 3 9 2 4" xfId="33671"/>
    <cellStyle name="注释 3 9 5" xfId="33672"/>
    <cellStyle name="注释 4" xfId="33673"/>
    <cellStyle name="注释 4 2" xfId="33674"/>
    <cellStyle name="注释 5" xfId="33675"/>
    <cellStyle name="注释 5 2" xfId="33676"/>
    <cellStyle name="注释 5 2 2" xfId="33677"/>
    <cellStyle name="注释 5 3" xfId="33678"/>
    <cellStyle name="注释 6" xfId="33679"/>
    <cellStyle name="注释 6 2" xfId="33680"/>
    <cellStyle name="注释 7" xfId="33681"/>
    <cellStyle name="注释 7 2" xfId="33682"/>
    <cellStyle name="注释 7 3" xfId="33683"/>
    <cellStyle name="注释 8 2" xfId="33684"/>
    <cellStyle name="注释 8 3" xfId="33685"/>
    <cellStyle name="注释 9" xfId="33686"/>
    <cellStyle name="常规 81_2015年1—10月预算执行情况附表（11.10）" xfId="33687"/>
    <cellStyle name="Normal" xfId="33688"/>
    <cellStyle name="常规_支预 2 2 2" xfId="33689"/>
    <cellStyle name="常规_2011省本级基金预算表（草案，提供预算处） 2 2 2" xfId="33690"/>
    <cellStyle name="常规 81_2015年1—10月预算执行情况附表（11.10） 2" xfId="3369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7030A0"/>
      <color rgb="00FFC0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1" Type="http://schemas.openxmlformats.org/officeDocument/2006/relationships/styles" Target="styles.xml"/><Relationship Id="rId5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49" Type="http://schemas.openxmlformats.org/officeDocument/2006/relationships/theme" Target="theme/theme1.xml"/><Relationship Id="rId48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22.xml"/><Relationship Id="rId41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20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9.xml"/><Relationship Id="rId28" Type="http://schemas.openxmlformats.org/officeDocument/2006/relationships/externalLink" Target="externalLinks/externalLink8.xml"/><Relationship Id="rId27" Type="http://schemas.openxmlformats.org/officeDocument/2006/relationships/externalLink" Target="externalLinks/externalLink7.xml"/><Relationship Id="rId26" Type="http://schemas.openxmlformats.org/officeDocument/2006/relationships/externalLink" Target="externalLinks/externalLink6.xml"/><Relationship Id="rId25" Type="http://schemas.openxmlformats.org/officeDocument/2006/relationships/externalLink" Target="externalLinks/externalLink5.xml"/><Relationship Id="rId24" Type="http://schemas.openxmlformats.org/officeDocument/2006/relationships/externalLink" Target="externalLinks/externalLink4.xml"/><Relationship Id="rId23" Type="http://schemas.openxmlformats.org/officeDocument/2006/relationships/externalLink" Target="externalLinks/externalLink3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48895</xdr:colOff>
      <xdr:row>3</xdr:row>
      <xdr:rowOff>238125</xdr:rowOff>
    </xdr:from>
    <xdr:to>
      <xdr:col>0</xdr:col>
      <xdr:colOff>591185</xdr:colOff>
      <xdr:row>3</xdr:row>
      <xdr:rowOff>457200</xdr:rowOff>
    </xdr:to>
    <xdr:sp>
      <xdr:nvSpPr>
        <xdr:cNvPr id="2" name="文本框 1"/>
        <xdr:cNvSpPr txBox="1"/>
      </xdr:nvSpPr>
      <xdr:spPr>
        <a:xfrm>
          <a:off x="48895" y="923925"/>
          <a:ext cx="542290" cy="2190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100" b="1"/>
            <a:t>年度</a:t>
          </a:r>
          <a:endParaRPr lang="zh-CN" altLang="en-US" sz="11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&#36130;&#25919;&#20379;&#20859;&#20154;&#21592;&#20449;&#24687;&#34920;\&#25945;&#32946;\&#27896;&#27700;&#22235;&#20013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&#24352;&#21513;&#33402;\2024\2023&#24180;&#20915;&#31639;&#25253;&#21578;\0627&#20462;&#25913;&#19977;&#20844;&#32463;&#36153;&#25968;&#25454;&#65281;&#26368;&#32456;&#29256;\&#38468;&#20214;1&#65306;&#20462;&#25991;&#21439;2023&#24180;&#20840;&#21439;&#21644;&#21439;&#26412;&#32423;&#36130;&#25919;&#20915;&#31639;&#34920;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4&#24180;&#20915;&#31639;\2024&#24180;&#20915;&#31639;&#25253;&#21578;\&#39044;&#31639;&#35843;&#25972;\&#38468;&#20214;2&#65306;&#20462;&#25991;&#21439;2024&#24180;&#36130;&#25919;&#39044;&#31639;&#35843;&#25972;&#26041;&#26696;&#38468;&#34920;&#65288;&#33609;&#26696;&#65289;-11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22&#24180;&#20840;&#37096;&#24037;&#20316;&#36164;&#26009;&#20869;&#23481;\2021&#24180;&#20065;&#38215;&#32467;&#31639;\2022.2.22&#20065;&#38215;&#32467;&#31639;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Administrator\&#26700;&#38754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 "/>
      <sheetName val="公共预算收入决算情况表"/>
      <sheetName val="公共预算支出决算情况表"/>
      <sheetName val="公共预算支出决算情况表（政府经济科目）"/>
      <sheetName val="县本级公共预算收入决算情况表"/>
      <sheetName val="县本级公共预算支出决算情况表"/>
      <sheetName val="县本级公共预算支出决算情况表（政府经济科目）"/>
      <sheetName val="一般公共预算税收返还和转移支付决算表"/>
      <sheetName val="基金收入决算情况表"/>
      <sheetName val="基金支出决算情况表"/>
      <sheetName val="政府性基金转移支付决算表"/>
      <sheetName val="社会保险基金收入支出决算表 "/>
      <sheetName val="国有资本经营预算收支决算表"/>
      <sheetName val="工资预留、预备费使用情况表"/>
      <sheetName val="政府一般债务限额和余额情况决算表 "/>
      <sheetName val="乡镇结算表"/>
      <sheetName val="重点项目绩效评价"/>
      <sheetName val="部门整体支出"/>
      <sheetName val="地方政府债券使用情况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附表2</v>
          </cell>
        </row>
        <row r="2">
          <cell r="A2" t="str">
            <v>修文县2023年全县一般公共预算支出决算情况表</v>
          </cell>
        </row>
        <row r="3">
          <cell r="A3" t="str">
            <v>编制单位：修文县财政局</v>
          </cell>
        </row>
        <row r="5">
          <cell r="I5">
            <v>235928</v>
          </cell>
        </row>
        <row r="6">
          <cell r="A6" t="str">
            <v>科目编码</v>
          </cell>
        </row>
        <row r="6">
          <cell r="I6" t="str">
            <v>决算数</v>
          </cell>
        </row>
        <row r="7">
          <cell r="I7" t="str">
            <v>支出
合计数</v>
          </cell>
        </row>
        <row r="8">
          <cell r="A8" t="str">
            <v>一般公共预算支出合计</v>
          </cell>
        </row>
        <row r="8">
          <cell r="I8">
            <v>235927.838016</v>
          </cell>
        </row>
        <row r="9">
          <cell r="A9">
            <v>201</v>
          </cell>
        </row>
        <row r="9">
          <cell r="I9">
            <v>30437.200797</v>
          </cell>
        </row>
        <row r="10">
          <cell r="A10">
            <v>20101</v>
          </cell>
        </row>
        <row r="10">
          <cell r="I10">
            <v>746.609895</v>
          </cell>
        </row>
        <row r="11">
          <cell r="A11">
            <v>20102</v>
          </cell>
        </row>
        <row r="11">
          <cell r="I11">
            <v>757.607946</v>
          </cell>
        </row>
        <row r="12">
          <cell r="A12">
            <v>20103</v>
          </cell>
        </row>
        <row r="12">
          <cell r="I12">
            <v>15137.797305</v>
          </cell>
        </row>
        <row r="13">
          <cell r="A13">
            <v>20104</v>
          </cell>
        </row>
        <row r="13">
          <cell r="I13">
            <v>0</v>
          </cell>
        </row>
        <row r="14">
          <cell r="A14">
            <v>20105</v>
          </cell>
        </row>
        <row r="14">
          <cell r="I14">
            <v>446.668426</v>
          </cell>
        </row>
        <row r="15">
          <cell r="A15">
            <v>20106</v>
          </cell>
        </row>
        <row r="15">
          <cell r="I15">
            <v>2221.970947</v>
          </cell>
        </row>
        <row r="16">
          <cell r="A16">
            <v>20107</v>
          </cell>
        </row>
        <row r="16">
          <cell r="I16">
            <v>744.908656</v>
          </cell>
        </row>
        <row r="17">
          <cell r="A17">
            <v>20111</v>
          </cell>
        </row>
        <row r="17">
          <cell r="I17">
            <v>1273.970449</v>
          </cell>
        </row>
        <row r="18">
          <cell r="A18">
            <v>20113</v>
          </cell>
        </row>
        <row r="18">
          <cell r="I18">
            <v>1377.050884</v>
          </cell>
        </row>
        <row r="19">
          <cell r="A19">
            <v>20123</v>
          </cell>
        </row>
        <row r="19">
          <cell r="I19">
            <v>153.970124</v>
          </cell>
        </row>
        <row r="20">
          <cell r="A20">
            <v>20126</v>
          </cell>
        </row>
        <row r="20">
          <cell r="I20">
            <v>179.461398</v>
          </cell>
        </row>
        <row r="21">
          <cell r="A21">
            <v>20128</v>
          </cell>
        </row>
        <row r="21">
          <cell r="I21">
            <v>4.27708</v>
          </cell>
        </row>
        <row r="22">
          <cell r="A22">
            <v>20129</v>
          </cell>
        </row>
        <row r="22">
          <cell r="I22">
            <v>927.535242</v>
          </cell>
        </row>
        <row r="23">
          <cell r="A23">
            <v>20131</v>
          </cell>
        </row>
        <row r="23">
          <cell r="I23">
            <v>1074.233477</v>
          </cell>
        </row>
        <row r="24">
          <cell r="A24">
            <v>20132</v>
          </cell>
        </row>
        <row r="24">
          <cell r="I24">
            <v>1960.493962</v>
          </cell>
        </row>
        <row r="25">
          <cell r="A25">
            <v>20133</v>
          </cell>
        </row>
        <row r="25">
          <cell r="I25">
            <v>1142.93009</v>
          </cell>
        </row>
        <row r="26">
          <cell r="A26">
            <v>20134</v>
          </cell>
        </row>
        <row r="26">
          <cell r="I26">
            <v>699.346841</v>
          </cell>
        </row>
        <row r="27">
          <cell r="A27">
            <v>20136</v>
          </cell>
        </row>
        <row r="27">
          <cell r="I27">
            <v>5.6579</v>
          </cell>
        </row>
        <row r="28">
          <cell r="A28">
            <v>20138</v>
          </cell>
        </row>
        <row r="28">
          <cell r="I28">
            <v>1459.059129</v>
          </cell>
        </row>
        <row r="29">
          <cell r="A29">
            <v>20199</v>
          </cell>
        </row>
        <row r="29">
          <cell r="I29">
            <v>123.651046</v>
          </cell>
        </row>
        <row r="30">
          <cell r="A30">
            <v>203</v>
          </cell>
        </row>
        <row r="30">
          <cell r="I30">
            <v>196.47</v>
          </cell>
        </row>
        <row r="31">
          <cell r="A31">
            <v>20306</v>
          </cell>
        </row>
        <row r="31">
          <cell r="I31">
            <v>190</v>
          </cell>
        </row>
        <row r="32">
          <cell r="A32">
            <v>20399</v>
          </cell>
        </row>
        <row r="32">
          <cell r="I32">
            <v>6.47</v>
          </cell>
        </row>
        <row r="33">
          <cell r="A33">
            <v>204</v>
          </cell>
        </row>
        <row r="33">
          <cell r="I33">
            <v>15676.199095</v>
          </cell>
        </row>
        <row r="34">
          <cell r="A34">
            <v>20402</v>
          </cell>
        </row>
        <row r="34">
          <cell r="I34">
            <v>14450.896445</v>
          </cell>
        </row>
        <row r="35">
          <cell r="A35">
            <v>20404</v>
          </cell>
        </row>
        <row r="35">
          <cell r="I35">
            <v>0</v>
          </cell>
        </row>
        <row r="36">
          <cell r="A36">
            <v>20405</v>
          </cell>
        </row>
        <row r="36">
          <cell r="I36">
            <v>124.590968</v>
          </cell>
        </row>
        <row r="37">
          <cell r="A37">
            <v>20406</v>
          </cell>
        </row>
        <row r="37">
          <cell r="I37">
            <v>1075.711682</v>
          </cell>
        </row>
        <row r="38">
          <cell r="A38">
            <v>20410</v>
          </cell>
        </row>
        <row r="38">
          <cell r="I38">
            <v>0</v>
          </cell>
        </row>
        <row r="39">
          <cell r="A39">
            <v>20499</v>
          </cell>
        </row>
        <row r="39">
          <cell r="I39">
            <v>25</v>
          </cell>
        </row>
        <row r="40">
          <cell r="A40">
            <v>205</v>
          </cell>
        </row>
        <row r="40">
          <cell r="I40">
            <v>65581.890552</v>
          </cell>
        </row>
        <row r="41">
          <cell r="A41">
            <v>20501</v>
          </cell>
        </row>
        <row r="41">
          <cell r="I41">
            <v>1117.102571</v>
          </cell>
        </row>
        <row r="42">
          <cell r="A42">
            <v>20502</v>
          </cell>
        </row>
        <row r="42">
          <cell r="I42">
            <v>60970.505773</v>
          </cell>
        </row>
        <row r="43">
          <cell r="A43">
            <v>20503</v>
          </cell>
        </row>
        <row r="43">
          <cell r="I43">
            <v>541.297347</v>
          </cell>
        </row>
        <row r="44">
          <cell r="A44">
            <v>20504</v>
          </cell>
        </row>
        <row r="44">
          <cell r="I44">
            <v>0.9704</v>
          </cell>
        </row>
        <row r="45">
          <cell r="A45">
            <v>20507</v>
          </cell>
        </row>
        <row r="45">
          <cell r="I45">
            <v>528.040486</v>
          </cell>
        </row>
        <row r="46">
          <cell r="A46">
            <v>20508</v>
          </cell>
        </row>
        <row r="46">
          <cell r="I46">
            <v>491.651475</v>
          </cell>
        </row>
        <row r="47">
          <cell r="A47">
            <v>20509</v>
          </cell>
        </row>
        <row r="47">
          <cell r="I47">
            <v>1912.6281</v>
          </cell>
        </row>
        <row r="48">
          <cell r="A48">
            <v>20599</v>
          </cell>
        </row>
        <row r="48">
          <cell r="I48">
            <v>19.6944</v>
          </cell>
        </row>
        <row r="49">
          <cell r="A49">
            <v>206</v>
          </cell>
        </row>
        <row r="49">
          <cell r="I49">
            <v>1059.329713</v>
          </cell>
        </row>
        <row r="50">
          <cell r="A50">
            <v>20601</v>
          </cell>
        </row>
        <row r="50">
          <cell r="I50">
            <v>1034.329713</v>
          </cell>
        </row>
        <row r="51">
          <cell r="A51">
            <v>20604</v>
          </cell>
        </row>
        <row r="51">
          <cell r="I51">
            <v>8</v>
          </cell>
        </row>
        <row r="52">
          <cell r="A52">
            <v>20605</v>
          </cell>
        </row>
        <row r="52">
          <cell r="I52">
            <v>0</v>
          </cell>
        </row>
        <row r="53">
          <cell r="A53">
            <v>20607</v>
          </cell>
        </row>
        <row r="53">
          <cell r="I53">
            <v>9</v>
          </cell>
        </row>
        <row r="54">
          <cell r="A54">
            <v>20699</v>
          </cell>
        </row>
        <row r="54">
          <cell r="I54">
            <v>8</v>
          </cell>
        </row>
        <row r="55">
          <cell r="A55">
            <v>207</v>
          </cell>
        </row>
        <row r="55">
          <cell r="I55">
            <v>1788.217306</v>
          </cell>
        </row>
        <row r="56">
          <cell r="A56">
            <v>20701</v>
          </cell>
        </row>
        <row r="56">
          <cell r="I56">
            <v>1233.85443</v>
          </cell>
        </row>
        <row r="57">
          <cell r="A57">
            <v>20702</v>
          </cell>
        </row>
        <row r="57">
          <cell r="I57">
            <v>242.275055</v>
          </cell>
        </row>
        <row r="58">
          <cell r="A58">
            <v>20703</v>
          </cell>
        </row>
        <row r="58">
          <cell r="I58">
            <v>63.684893</v>
          </cell>
        </row>
        <row r="59">
          <cell r="A59">
            <v>20708</v>
          </cell>
        </row>
        <row r="59">
          <cell r="I59">
            <v>10.437</v>
          </cell>
        </row>
        <row r="60">
          <cell r="A60">
            <v>20799</v>
          </cell>
        </row>
        <row r="60">
          <cell r="I60">
            <v>237.965928</v>
          </cell>
        </row>
        <row r="61">
          <cell r="A61">
            <v>208</v>
          </cell>
        </row>
        <row r="61">
          <cell r="I61">
            <v>33896.583551</v>
          </cell>
        </row>
        <row r="62">
          <cell r="A62">
            <v>20801</v>
          </cell>
        </row>
        <row r="62">
          <cell r="I62">
            <v>466.4413</v>
          </cell>
        </row>
        <row r="63">
          <cell r="A63">
            <v>20802</v>
          </cell>
        </row>
        <row r="63">
          <cell r="I63">
            <v>2620.893392</v>
          </cell>
        </row>
        <row r="64">
          <cell r="A64">
            <v>20805</v>
          </cell>
        </row>
        <row r="64">
          <cell r="I64">
            <v>18257.798369</v>
          </cell>
        </row>
        <row r="65">
          <cell r="A65">
            <v>20806</v>
          </cell>
        </row>
        <row r="65">
          <cell r="I65">
            <v>123.0372</v>
          </cell>
        </row>
        <row r="66">
          <cell r="A66">
            <v>20807</v>
          </cell>
        </row>
        <row r="66">
          <cell r="I66">
            <v>1913.976</v>
          </cell>
        </row>
        <row r="67">
          <cell r="A67">
            <v>20808</v>
          </cell>
        </row>
        <row r="67">
          <cell r="I67">
            <v>2534.752413</v>
          </cell>
        </row>
        <row r="68">
          <cell r="A68">
            <v>20809</v>
          </cell>
        </row>
        <row r="68">
          <cell r="I68">
            <v>241.60218</v>
          </cell>
        </row>
        <row r="69">
          <cell r="A69">
            <v>20810</v>
          </cell>
        </row>
        <row r="69">
          <cell r="I69">
            <v>875.202419</v>
          </cell>
        </row>
        <row r="70">
          <cell r="A70">
            <v>20811</v>
          </cell>
        </row>
        <row r="70">
          <cell r="I70">
            <v>988.166219</v>
          </cell>
        </row>
        <row r="71">
          <cell r="A71">
            <v>20816</v>
          </cell>
        </row>
        <row r="71">
          <cell r="I71">
            <v>3.82578</v>
          </cell>
        </row>
        <row r="72">
          <cell r="A72">
            <v>20819</v>
          </cell>
        </row>
        <row r="72">
          <cell r="I72">
            <v>3040.1048</v>
          </cell>
        </row>
        <row r="73">
          <cell r="A73">
            <v>20820</v>
          </cell>
        </row>
        <row r="73">
          <cell r="I73">
            <v>200.917892</v>
          </cell>
        </row>
        <row r="74">
          <cell r="A74">
            <v>20821</v>
          </cell>
        </row>
        <row r="74">
          <cell r="I74">
            <v>1731.302092</v>
          </cell>
        </row>
        <row r="75">
          <cell r="A75">
            <v>20825</v>
          </cell>
        </row>
        <row r="75">
          <cell r="I75">
            <v>59.562</v>
          </cell>
        </row>
        <row r="76">
          <cell r="A76">
            <v>20826</v>
          </cell>
        </row>
        <row r="76">
          <cell r="I76">
            <v>104.064528</v>
          </cell>
        </row>
        <row r="77">
          <cell r="A77">
            <v>20828</v>
          </cell>
        </row>
        <row r="77">
          <cell r="I77">
            <v>381.019334</v>
          </cell>
        </row>
        <row r="78">
          <cell r="A78">
            <v>20899</v>
          </cell>
        </row>
        <row r="78">
          <cell r="I78">
            <v>353.917632999999</v>
          </cell>
        </row>
        <row r="79">
          <cell r="A79">
            <v>210</v>
          </cell>
        </row>
        <row r="79">
          <cell r="I79">
            <v>25046.265573</v>
          </cell>
        </row>
        <row r="80">
          <cell r="A80">
            <v>21001</v>
          </cell>
        </row>
        <row r="80">
          <cell r="I80">
            <v>1556.970662</v>
          </cell>
        </row>
        <row r="81">
          <cell r="A81">
            <v>21002</v>
          </cell>
        </row>
        <row r="81">
          <cell r="I81">
            <v>2254.958444</v>
          </cell>
        </row>
        <row r="82">
          <cell r="A82">
            <v>21003</v>
          </cell>
        </row>
        <row r="82">
          <cell r="I82">
            <v>5084.117114</v>
          </cell>
        </row>
        <row r="83">
          <cell r="A83">
            <v>21004</v>
          </cell>
        </row>
        <row r="83">
          <cell r="I83">
            <v>6703.183233</v>
          </cell>
        </row>
        <row r="84">
          <cell r="A84">
            <v>21006</v>
          </cell>
        </row>
        <row r="84">
          <cell r="I84">
            <v>41.335939</v>
          </cell>
        </row>
        <row r="85">
          <cell r="A85">
            <v>21007</v>
          </cell>
        </row>
        <row r="85">
          <cell r="I85">
            <v>1205.792625</v>
          </cell>
        </row>
        <row r="86">
          <cell r="A86">
            <v>21011</v>
          </cell>
        </row>
        <row r="86">
          <cell r="I86">
            <v>6818.348244</v>
          </cell>
        </row>
        <row r="87">
          <cell r="A87">
            <v>21012</v>
          </cell>
        </row>
        <row r="87">
          <cell r="I87">
            <v>691.9962</v>
          </cell>
        </row>
        <row r="88">
          <cell r="A88">
            <v>21013</v>
          </cell>
        </row>
        <row r="88">
          <cell r="I88">
            <v>282.211592</v>
          </cell>
        </row>
        <row r="89">
          <cell r="A89">
            <v>21014</v>
          </cell>
        </row>
        <row r="89">
          <cell r="I89">
            <v>77.262606</v>
          </cell>
        </row>
        <row r="90">
          <cell r="A90">
            <v>21015</v>
          </cell>
        </row>
        <row r="90">
          <cell r="I90">
            <v>316.006914</v>
          </cell>
        </row>
        <row r="91">
          <cell r="A91">
            <v>21099</v>
          </cell>
        </row>
        <row r="91">
          <cell r="I91">
            <v>14.082</v>
          </cell>
        </row>
        <row r="92">
          <cell r="A92">
            <v>211</v>
          </cell>
        </row>
        <row r="92">
          <cell r="I92">
            <v>1398.205188</v>
          </cell>
        </row>
        <row r="93">
          <cell r="A93">
            <v>21101</v>
          </cell>
        </row>
        <row r="93">
          <cell r="I93">
            <v>3.6</v>
          </cell>
        </row>
        <row r="94">
          <cell r="A94">
            <v>21102</v>
          </cell>
        </row>
        <row r="94">
          <cell r="I94">
            <v>0</v>
          </cell>
        </row>
        <row r="95">
          <cell r="A95">
            <v>21103</v>
          </cell>
        </row>
        <row r="95">
          <cell r="I95">
            <v>129.564188</v>
          </cell>
        </row>
        <row r="96">
          <cell r="A96">
            <v>21104</v>
          </cell>
        </row>
        <row r="96">
          <cell r="I96">
            <v>841.4376</v>
          </cell>
        </row>
        <row r="97">
          <cell r="A97">
            <v>21105</v>
          </cell>
        </row>
        <row r="97">
          <cell r="I97">
            <v>3.3</v>
          </cell>
        </row>
        <row r="98">
          <cell r="A98">
            <v>21106</v>
          </cell>
        </row>
        <row r="98">
          <cell r="I98">
            <v>397.9986</v>
          </cell>
        </row>
        <row r="99">
          <cell r="A99">
            <v>21107</v>
          </cell>
        </row>
        <row r="99">
          <cell r="I99">
            <v>0</v>
          </cell>
        </row>
        <row r="100">
          <cell r="A100">
            <v>21111</v>
          </cell>
        </row>
        <row r="100">
          <cell r="I100">
            <v>0</v>
          </cell>
        </row>
        <row r="101">
          <cell r="A101">
            <v>21113</v>
          </cell>
        </row>
        <row r="101">
          <cell r="I101">
            <v>0</v>
          </cell>
        </row>
        <row r="102">
          <cell r="A102">
            <v>21199</v>
          </cell>
        </row>
        <row r="102">
          <cell r="I102">
            <v>22.3048</v>
          </cell>
        </row>
        <row r="103">
          <cell r="A103">
            <v>212</v>
          </cell>
        </row>
        <row r="103">
          <cell r="I103">
            <v>5314.559668</v>
          </cell>
        </row>
        <row r="104">
          <cell r="A104">
            <v>21201</v>
          </cell>
        </row>
        <row r="104">
          <cell r="I104">
            <v>3916.13735</v>
          </cell>
        </row>
        <row r="105">
          <cell r="A105">
            <v>21203</v>
          </cell>
        </row>
        <row r="105">
          <cell r="I105">
            <v>1133.432674</v>
          </cell>
        </row>
        <row r="106">
          <cell r="A106">
            <v>21205</v>
          </cell>
        </row>
        <row r="106">
          <cell r="I106">
            <v>64.989644</v>
          </cell>
        </row>
        <row r="107">
          <cell r="A107">
            <v>21299</v>
          </cell>
        </row>
        <row r="107">
          <cell r="I107">
            <v>200</v>
          </cell>
        </row>
        <row r="108">
          <cell r="A108">
            <v>213</v>
          </cell>
        </row>
        <row r="108">
          <cell r="I108">
            <v>40315.359166</v>
          </cell>
        </row>
        <row r="109">
          <cell r="A109">
            <v>21301</v>
          </cell>
        </row>
        <row r="109">
          <cell r="I109">
            <v>21806.872422</v>
          </cell>
        </row>
        <row r="110">
          <cell r="A110">
            <v>21302</v>
          </cell>
        </row>
        <row r="110">
          <cell r="I110">
            <v>2419.79093</v>
          </cell>
        </row>
        <row r="111">
          <cell r="A111">
            <v>21303</v>
          </cell>
        </row>
        <row r="111">
          <cell r="I111">
            <v>3325.201657</v>
          </cell>
        </row>
        <row r="112">
          <cell r="A112">
            <v>21305</v>
          </cell>
        </row>
        <row r="112">
          <cell r="I112">
            <v>6332.4</v>
          </cell>
        </row>
        <row r="113">
          <cell r="A113">
            <v>21307</v>
          </cell>
        </row>
        <row r="113">
          <cell r="I113">
            <v>4948.135917</v>
          </cell>
        </row>
        <row r="114">
          <cell r="A114">
            <v>21308</v>
          </cell>
        </row>
        <row r="114">
          <cell r="I114">
            <v>294.99109</v>
          </cell>
        </row>
        <row r="115">
          <cell r="A115">
            <v>21399</v>
          </cell>
        </row>
        <row r="115">
          <cell r="I115">
            <v>1187.96715</v>
          </cell>
        </row>
        <row r="116">
          <cell r="A116">
            <v>214</v>
          </cell>
        </row>
        <row r="116">
          <cell r="I116">
            <v>1638.827499</v>
          </cell>
        </row>
        <row r="117">
          <cell r="A117">
            <v>21401</v>
          </cell>
        </row>
        <row r="117">
          <cell r="I117">
            <v>1428.827499</v>
          </cell>
        </row>
        <row r="118">
          <cell r="A118">
            <v>21406</v>
          </cell>
        </row>
        <row r="118">
          <cell r="I118">
            <v>210</v>
          </cell>
        </row>
        <row r="119">
          <cell r="A119">
            <v>21499</v>
          </cell>
        </row>
        <row r="119">
          <cell r="I119">
            <v>0</v>
          </cell>
        </row>
        <row r="120">
          <cell r="A120">
            <v>215</v>
          </cell>
        </row>
        <row r="120">
          <cell r="I120">
            <v>1389.44486</v>
          </cell>
        </row>
        <row r="121">
          <cell r="A121">
            <v>21501</v>
          </cell>
        </row>
        <row r="121">
          <cell r="I121">
            <v>7.362</v>
          </cell>
        </row>
        <row r="122">
          <cell r="A122">
            <v>21505</v>
          </cell>
        </row>
        <row r="122">
          <cell r="I122">
            <v>1047.08286</v>
          </cell>
        </row>
        <row r="123">
          <cell r="A123">
            <v>21508</v>
          </cell>
        </row>
        <row r="123">
          <cell r="I123">
            <v>335</v>
          </cell>
        </row>
        <row r="124">
          <cell r="A124">
            <v>21599</v>
          </cell>
        </row>
        <row r="124">
          <cell r="I124">
            <v>0</v>
          </cell>
        </row>
        <row r="125">
          <cell r="A125">
            <v>216</v>
          </cell>
        </row>
        <row r="125">
          <cell r="I125">
            <v>1273.889369</v>
          </cell>
        </row>
        <row r="126">
          <cell r="A126">
            <v>21602</v>
          </cell>
        </row>
        <row r="126">
          <cell r="I126">
            <v>576.989369</v>
          </cell>
        </row>
        <row r="127">
          <cell r="A127">
            <v>21606</v>
          </cell>
        </row>
        <row r="127">
          <cell r="I127">
            <v>4</v>
          </cell>
        </row>
        <row r="128">
          <cell r="A128">
            <v>21699</v>
          </cell>
        </row>
        <row r="128">
          <cell r="I128">
            <v>692.9</v>
          </cell>
        </row>
        <row r="129">
          <cell r="A129">
            <v>220</v>
          </cell>
        </row>
        <row r="129">
          <cell r="I129">
            <v>2435.306196</v>
          </cell>
        </row>
        <row r="130">
          <cell r="A130">
            <v>22001</v>
          </cell>
        </row>
        <row r="130">
          <cell r="I130">
            <v>2212.208678</v>
          </cell>
        </row>
        <row r="131">
          <cell r="A131">
            <v>22005</v>
          </cell>
        </row>
        <row r="131">
          <cell r="I131">
            <v>223.097518</v>
          </cell>
        </row>
        <row r="132">
          <cell r="A132">
            <v>221</v>
          </cell>
        </row>
        <row r="132">
          <cell r="I132">
            <v>2030.814269</v>
          </cell>
        </row>
        <row r="133">
          <cell r="A133">
            <v>22101</v>
          </cell>
        </row>
        <row r="133">
          <cell r="I133">
            <v>1961.687269</v>
          </cell>
        </row>
        <row r="134">
          <cell r="A134">
            <v>22102</v>
          </cell>
        </row>
        <row r="134">
          <cell r="I134">
            <v>69.127</v>
          </cell>
        </row>
        <row r="135">
          <cell r="A135">
            <v>222</v>
          </cell>
        </row>
        <row r="135">
          <cell r="I135">
            <v>336.139734</v>
          </cell>
        </row>
        <row r="136">
          <cell r="A136">
            <v>22201</v>
          </cell>
        </row>
        <row r="136">
          <cell r="I136">
            <v>161.457634</v>
          </cell>
        </row>
        <row r="137">
          <cell r="A137">
            <v>22204</v>
          </cell>
        </row>
        <row r="137">
          <cell r="I137">
            <v>130.31</v>
          </cell>
        </row>
        <row r="138">
          <cell r="A138">
            <v>22205</v>
          </cell>
        </row>
        <row r="138">
          <cell r="I138">
            <v>44.3721</v>
          </cell>
        </row>
        <row r="139">
          <cell r="A139">
            <v>224</v>
          </cell>
        </row>
        <row r="139">
          <cell r="I139">
            <v>2898.784304</v>
          </cell>
        </row>
        <row r="140">
          <cell r="A140">
            <v>22401</v>
          </cell>
        </row>
        <row r="140">
          <cell r="I140">
            <v>968.54343</v>
          </cell>
        </row>
        <row r="141">
          <cell r="A141">
            <v>22402</v>
          </cell>
        </row>
        <row r="141">
          <cell r="I141">
            <v>642.3</v>
          </cell>
        </row>
        <row r="142">
          <cell r="A142">
            <v>22404</v>
          </cell>
        </row>
        <row r="142">
          <cell r="I142">
            <v>0.09</v>
          </cell>
        </row>
        <row r="143">
          <cell r="A143">
            <v>22406</v>
          </cell>
        </row>
        <row r="143">
          <cell r="I143">
            <v>609.52344</v>
          </cell>
        </row>
        <row r="144">
          <cell r="A144">
            <v>22407</v>
          </cell>
        </row>
        <row r="144">
          <cell r="I144">
            <v>616.327434</v>
          </cell>
        </row>
        <row r="145">
          <cell r="A145">
            <v>22499</v>
          </cell>
        </row>
        <row r="145">
          <cell r="I145">
            <v>62</v>
          </cell>
        </row>
        <row r="146">
          <cell r="A146">
            <v>227</v>
          </cell>
        </row>
        <row r="146">
          <cell r="I146">
            <v>0</v>
          </cell>
        </row>
        <row r="147">
          <cell r="A147">
            <v>227</v>
          </cell>
        </row>
        <row r="147">
          <cell r="I147">
            <v>0</v>
          </cell>
        </row>
        <row r="148">
          <cell r="A148">
            <v>229</v>
          </cell>
        </row>
        <row r="148">
          <cell r="I148">
            <v>264.58648</v>
          </cell>
        </row>
        <row r="149">
          <cell r="A149">
            <v>22902</v>
          </cell>
        </row>
        <row r="149">
          <cell r="I149">
            <v>0</v>
          </cell>
        </row>
        <row r="150">
          <cell r="A150">
            <v>22999</v>
          </cell>
        </row>
        <row r="150">
          <cell r="I150">
            <v>264.58648</v>
          </cell>
        </row>
        <row r="151">
          <cell r="A151">
            <v>230</v>
          </cell>
        </row>
        <row r="151">
          <cell r="I151">
            <v>0</v>
          </cell>
        </row>
        <row r="152">
          <cell r="A152">
            <v>23002</v>
          </cell>
        </row>
        <row r="152">
          <cell r="I152">
            <v>0</v>
          </cell>
        </row>
        <row r="153">
          <cell r="A153">
            <v>231</v>
          </cell>
        </row>
        <row r="153">
          <cell r="I153">
            <v>0</v>
          </cell>
        </row>
        <row r="154">
          <cell r="A154">
            <v>23103</v>
          </cell>
        </row>
        <row r="154">
          <cell r="I154">
            <v>0</v>
          </cell>
        </row>
        <row r="155">
          <cell r="A155">
            <v>23104</v>
          </cell>
        </row>
        <row r="155">
          <cell r="I155">
            <v>0</v>
          </cell>
        </row>
        <row r="156">
          <cell r="A156">
            <v>232</v>
          </cell>
        </row>
        <row r="156">
          <cell r="I156">
            <v>2927.236033</v>
          </cell>
        </row>
        <row r="157">
          <cell r="A157">
            <v>23203</v>
          </cell>
        </row>
        <row r="157">
          <cell r="I157">
            <v>2927.236033</v>
          </cell>
        </row>
        <row r="158">
          <cell r="A158">
            <v>233</v>
          </cell>
        </row>
        <row r="158">
          <cell r="I158">
            <v>22.528663</v>
          </cell>
        </row>
        <row r="159">
          <cell r="A159">
            <v>23303</v>
          </cell>
        </row>
        <row r="159">
          <cell r="I159">
            <v>22.528663</v>
          </cell>
        </row>
      </sheetData>
      <sheetData sheetId="4" refreshError="1"/>
      <sheetData sheetId="5" refreshError="1"/>
      <sheetData sheetId="6" refreshError="1">
        <row r="1">
          <cell r="A1" t="str">
            <v>附表5</v>
          </cell>
        </row>
        <row r="2">
          <cell r="A2" t="str">
            <v>修文县2023年县本级一般公共预算支出决算情况表</v>
          </cell>
        </row>
        <row r="3">
          <cell r="A3" t="str">
            <v>编制单位：修文县财政局</v>
          </cell>
        </row>
        <row r="4">
          <cell r="A4" t="str">
            <v>项目</v>
          </cell>
        </row>
        <row r="4">
          <cell r="H4" t="str">
            <v>决算数</v>
          </cell>
        </row>
        <row r="5">
          <cell r="A5" t="str">
            <v>科目编码</v>
          </cell>
        </row>
        <row r="5">
          <cell r="H5" t="str">
            <v>支出合计数</v>
          </cell>
        </row>
        <row r="7">
          <cell r="A7" t="str">
            <v>合计</v>
          </cell>
        </row>
        <row r="7">
          <cell r="H7">
            <v>225539.058367</v>
          </cell>
        </row>
        <row r="8">
          <cell r="A8">
            <v>201</v>
          </cell>
        </row>
        <row r="8">
          <cell r="H8">
            <v>24873.990219</v>
          </cell>
        </row>
        <row r="9">
          <cell r="A9">
            <v>20101</v>
          </cell>
        </row>
        <row r="9">
          <cell r="H9">
            <v>703.308895</v>
          </cell>
        </row>
        <row r="10">
          <cell r="A10">
            <v>2010101</v>
          </cell>
        </row>
        <row r="10">
          <cell r="H10">
            <v>526.446542</v>
          </cell>
        </row>
        <row r="11">
          <cell r="A11">
            <v>2010102</v>
          </cell>
        </row>
        <row r="11">
          <cell r="H11">
            <v>58.3715</v>
          </cell>
        </row>
        <row r="12">
          <cell r="A12">
            <v>2010104</v>
          </cell>
        </row>
        <row r="12">
          <cell r="H12">
            <v>30</v>
          </cell>
        </row>
        <row r="13">
          <cell r="A13">
            <v>2010150</v>
          </cell>
        </row>
        <row r="13">
          <cell r="H13">
            <v>44.39</v>
          </cell>
        </row>
        <row r="14">
          <cell r="A14">
            <v>2010199</v>
          </cell>
        </row>
        <row r="14">
          <cell r="H14">
            <v>44.09952</v>
          </cell>
        </row>
        <row r="15">
          <cell r="A15">
            <v>20102</v>
          </cell>
        </row>
        <row r="15">
          <cell r="H15">
            <v>757.607946</v>
          </cell>
        </row>
        <row r="16">
          <cell r="A16">
            <v>2010201</v>
          </cell>
        </row>
        <row r="16">
          <cell r="H16">
            <v>644.552516</v>
          </cell>
        </row>
        <row r="17">
          <cell r="A17">
            <v>2010202</v>
          </cell>
        </row>
        <row r="17">
          <cell r="H17">
            <v>66.94954</v>
          </cell>
        </row>
        <row r="18">
          <cell r="A18">
            <v>2010203</v>
          </cell>
        </row>
        <row r="18">
          <cell r="H18">
            <v>10.17789</v>
          </cell>
        </row>
        <row r="19">
          <cell r="A19">
            <v>2010204</v>
          </cell>
        </row>
        <row r="19">
          <cell r="H19">
            <v>20</v>
          </cell>
        </row>
        <row r="20">
          <cell r="A20">
            <v>2010205</v>
          </cell>
        </row>
        <row r="20">
          <cell r="H20">
            <v>0</v>
          </cell>
        </row>
        <row r="21">
          <cell r="A21">
            <v>2010299</v>
          </cell>
        </row>
        <row r="21">
          <cell r="H21">
            <v>15.928</v>
          </cell>
        </row>
        <row r="22">
          <cell r="A22">
            <v>20103</v>
          </cell>
        </row>
        <row r="22">
          <cell r="H22">
            <v>10167.961556</v>
          </cell>
        </row>
        <row r="23">
          <cell r="A23">
            <v>2010301</v>
          </cell>
        </row>
        <row r="23">
          <cell r="H23">
            <v>4205.9046</v>
          </cell>
        </row>
        <row r="24">
          <cell r="A24">
            <v>2010302</v>
          </cell>
        </row>
        <row r="24">
          <cell r="H24">
            <v>2177.501833</v>
          </cell>
        </row>
        <row r="25">
          <cell r="A25">
            <v>2010305</v>
          </cell>
        </row>
        <row r="25">
          <cell r="H25">
            <v>0</v>
          </cell>
        </row>
        <row r="26">
          <cell r="A26">
            <v>2010306</v>
          </cell>
        </row>
        <row r="26">
          <cell r="H26">
            <v>0</v>
          </cell>
        </row>
        <row r="27">
          <cell r="A27">
            <v>2010308</v>
          </cell>
        </row>
        <row r="27">
          <cell r="H27">
            <v>371.275062</v>
          </cell>
        </row>
        <row r="28">
          <cell r="A28">
            <v>2010350</v>
          </cell>
        </row>
        <row r="28">
          <cell r="H28">
            <v>3384.109211</v>
          </cell>
        </row>
        <row r="29">
          <cell r="A29">
            <v>2010399</v>
          </cell>
        </row>
        <row r="29">
          <cell r="H29">
            <v>29.17085</v>
          </cell>
        </row>
        <row r="30">
          <cell r="A30">
            <v>20104</v>
          </cell>
        </row>
        <row r="30">
          <cell r="H30">
            <v>0</v>
          </cell>
        </row>
        <row r="31">
          <cell r="A31">
            <v>2010402</v>
          </cell>
        </row>
        <row r="31">
          <cell r="H31">
            <v>0</v>
          </cell>
        </row>
        <row r="32">
          <cell r="A32">
            <v>2010404</v>
          </cell>
        </row>
        <row r="32">
          <cell r="H32">
            <v>0</v>
          </cell>
        </row>
        <row r="33">
          <cell r="A33">
            <v>2010499</v>
          </cell>
        </row>
        <row r="33">
          <cell r="H33">
            <v>0</v>
          </cell>
        </row>
        <row r="34">
          <cell r="A34">
            <v>20105</v>
          </cell>
        </row>
        <row r="34">
          <cell r="H34">
            <v>446.668426</v>
          </cell>
        </row>
        <row r="35">
          <cell r="A35">
            <v>2010501</v>
          </cell>
        </row>
        <row r="35">
          <cell r="H35">
            <v>365.653426</v>
          </cell>
        </row>
        <row r="36">
          <cell r="A36">
            <v>2010502</v>
          </cell>
        </row>
        <row r="36">
          <cell r="H36">
            <v>11.775</v>
          </cell>
        </row>
        <row r="37">
          <cell r="A37">
            <v>2010505</v>
          </cell>
        </row>
        <row r="37">
          <cell r="H37">
            <v>6.32</v>
          </cell>
        </row>
        <row r="38">
          <cell r="A38">
            <v>2010507</v>
          </cell>
        </row>
        <row r="38">
          <cell r="H38">
            <v>10</v>
          </cell>
        </row>
        <row r="39">
          <cell r="A39">
            <v>2010508</v>
          </cell>
        </row>
        <row r="39">
          <cell r="H39">
            <v>52.92</v>
          </cell>
        </row>
        <row r="40">
          <cell r="A40">
            <v>20106</v>
          </cell>
        </row>
        <row r="40">
          <cell r="H40">
            <v>1707.294978</v>
          </cell>
        </row>
        <row r="41">
          <cell r="A41">
            <v>2010601</v>
          </cell>
        </row>
        <row r="41">
          <cell r="H41">
            <v>1456.804189</v>
          </cell>
        </row>
        <row r="42">
          <cell r="A42">
            <v>2010602</v>
          </cell>
        </row>
        <row r="42">
          <cell r="H42">
            <v>46.043184</v>
          </cell>
        </row>
        <row r="43">
          <cell r="A43">
            <v>2010605</v>
          </cell>
        </row>
        <row r="43">
          <cell r="H43">
            <v>7.71775</v>
          </cell>
        </row>
        <row r="44">
          <cell r="A44">
            <v>2010607</v>
          </cell>
        </row>
        <row r="44">
          <cell r="H44">
            <v>0</v>
          </cell>
        </row>
        <row r="45">
          <cell r="A45">
            <v>2010608</v>
          </cell>
        </row>
        <row r="45">
          <cell r="H45">
            <v>29.5877</v>
          </cell>
        </row>
        <row r="46">
          <cell r="A46">
            <v>2010650</v>
          </cell>
        </row>
        <row r="46">
          <cell r="H46">
            <v>132.143335</v>
          </cell>
        </row>
        <row r="47">
          <cell r="A47">
            <v>2010699</v>
          </cell>
        </row>
        <row r="47">
          <cell r="H47">
            <v>34.99882</v>
          </cell>
        </row>
        <row r="48">
          <cell r="A48">
            <v>20107</v>
          </cell>
        </row>
        <row r="48">
          <cell r="H48">
            <v>744.908656</v>
          </cell>
        </row>
        <row r="49">
          <cell r="A49">
            <v>2010701</v>
          </cell>
        </row>
        <row r="49">
          <cell r="H49">
            <v>744.908656</v>
          </cell>
        </row>
        <row r="50">
          <cell r="A50">
            <v>20111</v>
          </cell>
        </row>
        <row r="50">
          <cell r="H50">
            <v>1273.421359</v>
          </cell>
        </row>
        <row r="51">
          <cell r="A51">
            <v>2011101</v>
          </cell>
        </row>
        <row r="51">
          <cell r="H51">
            <v>1208.064244</v>
          </cell>
        </row>
        <row r="52">
          <cell r="A52">
            <v>2011102</v>
          </cell>
        </row>
        <row r="52">
          <cell r="H52">
            <v>65.357115</v>
          </cell>
        </row>
        <row r="53">
          <cell r="A53">
            <v>20113</v>
          </cell>
        </row>
        <row r="53">
          <cell r="H53">
            <v>1377.050884</v>
          </cell>
        </row>
        <row r="54">
          <cell r="A54">
            <v>2011301</v>
          </cell>
        </row>
        <row r="54">
          <cell r="H54">
            <v>536.336173</v>
          </cell>
        </row>
        <row r="55">
          <cell r="A55">
            <v>2011302</v>
          </cell>
        </row>
        <row r="55">
          <cell r="H55">
            <v>5.941409</v>
          </cell>
        </row>
        <row r="56">
          <cell r="A56">
            <v>2011307</v>
          </cell>
        </row>
        <row r="56">
          <cell r="H56">
            <v>1.4286</v>
          </cell>
        </row>
        <row r="57">
          <cell r="A57">
            <v>2011308</v>
          </cell>
        </row>
        <row r="57">
          <cell r="H57">
            <v>76.367657</v>
          </cell>
        </row>
        <row r="58">
          <cell r="A58">
            <v>2011350</v>
          </cell>
        </row>
        <row r="58">
          <cell r="H58">
            <v>6</v>
          </cell>
        </row>
        <row r="59">
          <cell r="A59">
            <v>2011399</v>
          </cell>
        </row>
        <row r="59">
          <cell r="H59">
            <v>750.977045</v>
          </cell>
        </row>
        <row r="60">
          <cell r="A60">
            <v>20123</v>
          </cell>
        </row>
        <row r="60">
          <cell r="H60">
            <v>153.970124</v>
          </cell>
        </row>
        <row r="61">
          <cell r="A61">
            <v>2012301</v>
          </cell>
        </row>
        <row r="61">
          <cell r="H61">
            <v>138.390124</v>
          </cell>
        </row>
        <row r="62">
          <cell r="A62">
            <v>2012304</v>
          </cell>
        </row>
        <row r="62">
          <cell r="H62">
            <v>15.58</v>
          </cell>
        </row>
        <row r="63">
          <cell r="A63">
            <v>20126</v>
          </cell>
        </row>
        <row r="63">
          <cell r="H63">
            <v>179.461398</v>
          </cell>
        </row>
        <row r="64">
          <cell r="A64">
            <v>2012601</v>
          </cell>
        </row>
        <row r="64">
          <cell r="H64">
            <v>173.743898</v>
          </cell>
        </row>
        <row r="65">
          <cell r="A65">
            <v>2012602</v>
          </cell>
        </row>
        <row r="65">
          <cell r="H65">
            <v>5.7175</v>
          </cell>
        </row>
        <row r="66">
          <cell r="A66">
            <v>2012604</v>
          </cell>
        </row>
        <row r="66">
          <cell r="H66">
            <v>0</v>
          </cell>
        </row>
        <row r="67">
          <cell r="A67">
            <v>20128</v>
          </cell>
        </row>
        <row r="67">
          <cell r="H67">
            <v>4.27708</v>
          </cell>
        </row>
        <row r="68">
          <cell r="A68">
            <v>2012802</v>
          </cell>
        </row>
        <row r="68">
          <cell r="H68">
            <v>4.27708</v>
          </cell>
        </row>
        <row r="69">
          <cell r="A69">
            <v>20129</v>
          </cell>
        </row>
        <row r="69">
          <cell r="H69">
            <v>924.754122</v>
          </cell>
        </row>
        <row r="70">
          <cell r="A70">
            <v>2012901</v>
          </cell>
        </row>
        <row r="70">
          <cell r="H70">
            <v>113.715783</v>
          </cell>
        </row>
        <row r="71">
          <cell r="A71">
            <v>2012902</v>
          </cell>
        </row>
        <row r="71">
          <cell r="H71">
            <v>250.268339</v>
          </cell>
        </row>
        <row r="72">
          <cell r="A72">
            <v>2012999</v>
          </cell>
        </row>
        <row r="72">
          <cell r="H72">
            <v>560.77</v>
          </cell>
        </row>
        <row r="73">
          <cell r="A73">
            <v>20131</v>
          </cell>
        </row>
        <row r="73">
          <cell r="H73">
            <v>1048.885827</v>
          </cell>
        </row>
        <row r="74">
          <cell r="A74">
            <v>2013101</v>
          </cell>
        </row>
        <row r="74">
          <cell r="H74">
            <v>867.234873</v>
          </cell>
        </row>
        <row r="75">
          <cell r="A75">
            <v>2013102</v>
          </cell>
        </row>
        <row r="75">
          <cell r="H75">
            <v>181.650954</v>
          </cell>
        </row>
        <row r="76">
          <cell r="A76">
            <v>20132</v>
          </cell>
        </row>
        <row r="76">
          <cell r="H76">
            <v>1960.493962</v>
          </cell>
        </row>
        <row r="77">
          <cell r="A77">
            <v>2013201</v>
          </cell>
        </row>
        <row r="77">
          <cell r="H77">
            <v>1872.520058</v>
          </cell>
        </row>
        <row r="78">
          <cell r="A78">
            <v>2013202</v>
          </cell>
        </row>
        <row r="78">
          <cell r="H78">
            <v>87.973904</v>
          </cell>
        </row>
        <row r="79">
          <cell r="A79">
            <v>20133</v>
          </cell>
        </row>
        <row r="79">
          <cell r="H79">
            <v>1142.93009</v>
          </cell>
        </row>
        <row r="80">
          <cell r="A80">
            <v>2013301</v>
          </cell>
        </row>
        <row r="80">
          <cell r="H80">
            <v>887.57222</v>
          </cell>
        </row>
        <row r="81">
          <cell r="A81">
            <v>2013302</v>
          </cell>
        </row>
        <row r="81">
          <cell r="H81">
            <v>255.35787</v>
          </cell>
        </row>
        <row r="82">
          <cell r="A82">
            <v>20134</v>
          </cell>
        </row>
        <row r="82">
          <cell r="H82">
            <v>699.346841</v>
          </cell>
        </row>
        <row r="83">
          <cell r="A83">
            <v>2013401</v>
          </cell>
        </row>
        <row r="83">
          <cell r="H83">
            <v>672.987097</v>
          </cell>
        </row>
        <row r="84">
          <cell r="A84">
            <v>2013402</v>
          </cell>
        </row>
        <row r="84">
          <cell r="H84">
            <v>18.859744</v>
          </cell>
        </row>
        <row r="85">
          <cell r="A85">
            <v>2013404</v>
          </cell>
        </row>
        <row r="85">
          <cell r="H85">
            <v>7.5</v>
          </cell>
        </row>
        <row r="86">
          <cell r="A86">
            <v>20136</v>
          </cell>
        </row>
        <row r="86">
          <cell r="H86">
            <v>5.6579</v>
          </cell>
        </row>
        <row r="87">
          <cell r="A87">
            <v>2013602</v>
          </cell>
        </row>
        <row r="87">
          <cell r="H87">
            <v>5.6579</v>
          </cell>
        </row>
        <row r="88">
          <cell r="A88">
            <v>20138</v>
          </cell>
        </row>
        <row r="88">
          <cell r="H88">
            <v>1452.339129</v>
          </cell>
        </row>
        <row r="89">
          <cell r="A89">
            <v>2013801</v>
          </cell>
        </row>
        <row r="89">
          <cell r="H89">
            <v>1237.312335</v>
          </cell>
        </row>
        <row r="90">
          <cell r="A90">
            <v>2013802</v>
          </cell>
        </row>
        <row r="90">
          <cell r="H90">
            <v>148.245794</v>
          </cell>
        </row>
        <row r="91">
          <cell r="A91">
            <v>2013804</v>
          </cell>
        </row>
        <row r="91">
          <cell r="H91">
            <v>0</v>
          </cell>
        </row>
        <row r="92">
          <cell r="A92">
            <v>2013815</v>
          </cell>
        </row>
        <row r="92">
          <cell r="H92">
            <v>0</v>
          </cell>
        </row>
        <row r="93">
          <cell r="A93">
            <v>2013816</v>
          </cell>
        </row>
        <row r="93">
          <cell r="H93">
            <v>16.781</v>
          </cell>
        </row>
        <row r="94">
          <cell r="A94">
            <v>2013899</v>
          </cell>
        </row>
        <row r="94">
          <cell r="H94">
            <v>50</v>
          </cell>
        </row>
        <row r="95">
          <cell r="A95">
            <v>20199</v>
          </cell>
        </row>
        <row r="95">
          <cell r="H95">
            <v>123.651046</v>
          </cell>
        </row>
        <row r="96">
          <cell r="A96">
            <v>2019999</v>
          </cell>
        </row>
        <row r="96">
          <cell r="H96">
            <v>123.651046</v>
          </cell>
        </row>
        <row r="97">
          <cell r="A97">
            <v>203</v>
          </cell>
        </row>
        <row r="97">
          <cell r="H97">
            <v>196.47</v>
          </cell>
        </row>
        <row r="98">
          <cell r="A98">
            <v>20306</v>
          </cell>
        </row>
        <row r="98">
          <cell r="H98">
            <v>190</v>
          </cell>
        </row>
        <row r="99">
          <cell r="A99">
            <v>2030601</v>
          </cell>
        </row>
        <row r="99">
          <cell r="H99">
            <v>85</v>
          </cell>
        </row>
        <row r="100">
          <cell r="A100">
            <v>2030607</v>
          </cell>
        </row>
        <row r="100">
          <cell r="H100">
            <v>105</v>
          </cell>
        </row>
        <row r="101">
          <cell r="A101">
            <v>20399</v>
          </cell>
        </row>
        <row r="101">
          <cell r="H101">
            <v>6.47</v>
          </cell>
        </row>
        <row r="102">
          <cell r="A102">
            <v>2039999</v>
          </cell>
        </row>
        <row r="102">
          <cell r="H102">
            <v>6.47</v>
          </cell>
        </row>
        <row r="103">
          <cell r="A103">
            <v>204</v>
          </cell>
        </row>
        <row r="103">
          <cell r="H103">
            <v>15618.066934</v>
          </cell>
        </row>
        <row r="104">
          <cell r="A104">
            <v>20402</v>
          </cell>
        </row>
        <row r="104">
          <cell r="H104">
            <v>14392.764284</v>
          </cell>
        </row>
        <row r="105">
          <cell r="A105">
            <v>2040201</v>
          </cell>
        </row>
        <row r="105">
          <cell r="H105">
            <v>9372.949541</v>
          </cell>
        </row>
        <row r="106">
          <cell r="A106">
            <v>2040202</v>
          </cell>
        </row>
        <row r="106">
          <cell r="H106">
            <v>755.568646</v>
          </cell>
        </row>
        <row r="107">
          <cell r="A107">
            <v>2040203</v>
          </cell>
        </row>
        <row r="107">
          <cell r="H107">
            <v>281.117717</v>
          </cell>
        </row>
        <row r="108">
          <cell r="A108">
            <v>2040219</v>
          </cell>
        </row>
        <row r="108">
          <cell r="H108">
            <v>96</v>
          </cell>
        </row>
        <row r="109">
          <cell r="A109">
            <v>2040220</v>
          </cell>
        </row>
        <row r="109">
          <cell r="H109">
            <v>1582.416649</v>
          </cell>
        </row>
        <row r="110">
          <cell r="A110">
            <v>2040221</v>
          </cell>
        </row>
        <row r="110">
          <cell r="H110">
            <v>258.376894</v>
          </cell>
        </row>
        <row r="111">
          <cell r="A111">
            <v>2040250</v>
          </cell>
        </row>
        <row r="111">
          <cell r="H111">
            <v>10</v>
          </cell>
        </row>
        <row r="112">
          <cell r="A112">
            <v>2040299</v>
          </cell>
        </row>
        <row r="112">
          <cell r="H112">
            <v>2036.334837</v>
          </cell>
        </row>
        <row r="113">
          <cell r="A113">
            <v>20404</v>
          </cell>
        </row>
        <row r="113">
          <cell r="H113">
            <v>0</v>
          </cell>
        </row>
        <row r="114">
          <cell r="A114">
            <v>2040401</v>
          </cell>
        </row>
        <row r="114">
          <cell r="H114">
            <v>0</v>
          </cell>
        </row>
        <row r="115">
          <cell r="A115">
            <v>20405</v>
          </cell>
        </row>
        <row r="115">
          <cell r="H115">
            <v>124.590968</v>
          </cell>
        </row>
        <row r="116">
          <cell r="A116">
            <v>2040501</v>
          </cell>
        </row>
        <row r="116">
          <cell r="H116">
            <v>124.590968</v>
          </cell>
        </row>
        <row r="117">
          <cell r="A117">
            <v>20406</v>
          </cell>
        </row>
        <row r="117">
          <cell r="H117">
            <v>1075.711682</v>
          </cell>
        </row>
        <row r="118">
          <cell r="A118">
            <v>2040601</v>
          </cell>
        </row>
        <row r="118">
          <cell r="H118">
            <v>817.63129</v>
          </cell>
        </row>
        <row r="119">
          <cell r="A119">
            <v>2040602</v>
          </cell>
        </row>
        <row r="119">
          <cell r="H119">
            <v>22.033862</v>
          </cell>
        </row>
        <row r="120">
          <cell r="A120">
            <v>2040604</v>
          </cell>
        </row>
        <row r="120">
          <cell r="H120">
            <v>121.1123</v>
          </cell>
        </row>
        <row r="121">
          <cell r="A121">
            <v>2040605</v>
          </cell>
        </row>
        <row r="121">
          <cell r="H121">
            <v>10.14563</v>
          </cell>
        </row>
        <row r="122">
          <cell r="A122">
            <v>2040607</v>
          </cell>
        </row>
        <row r="122">
          <cell r="H122">
            <v>27.88</v>
          </cell>
        </row>
        <row r="123">
          <cell r="A123">
            <v>2040610</v>
          </cell>
        </row>
        <row r="123">
          <cell r="H123">
            <v>17.3086</v>
          </cell>
        </row>
        <row r="124">
          <cell r="A124">
            <v>2040612</v>
          </cell>
        </row>
        <row r="124">
          <cell r="H124">
            <v>59.6</v>
          </cell>
        </row>
        <row r="125">
          <cell r="A125">
            <v>20410</v>
          </cell>
        </row>
        <row r="125">
          <cell r="H125">
            <v>0</v>
          </cell>
        </row>
        <row r="126">
          <cell r="A126">
            <v>2041006</v>
          </cell>
        </row>
        <row r="126">
          <cell r="H126">
            <v>0</v>
          </cell>
        </row>
        <row r="127">
          <cell r="A127">
            <v>20499</v>
          </cell>
        </row>
        <row r="127">
          <cell r="H127">
            <v>25</v>
          </cell>
        </row>
        <row r="128">
          <cell r="A128">
            <v>2049999</v>
          </cell>
        </row>
        <row r="128">
          <cell r="H128">
            <v>25</v>
          </cell>
        </row>
        <row r="129">
          <cell r="A129">
            <v>205</v>
          </cell>
        </row>
        <row r="129">
          <cell r="H129">
            <v>65551.827052</v>
          </cell>
        </row>
        <row r="130">
          <cell r="A130">
            <v>20501</v>
          </cell>
        </row>
        <row r="130">
          <cell r="H130">
            <v>1117.102571</v>
          </cell>
        </row>
        <row r="131">
          <cell r="A131">
            <v>2050101</v>
          </cell>
        </row>
        <row r="131">
          <cell r="H131">
            <v>1117.102571</v>
          </cell>
        </row>
        <row r="132">
          <cell r="A132">
            <v>2050199</v>
          </cell>
        </row>
        <row r="132">
          <cell r="H132">
            <v>0</v>
          </cell>
        </row>
        <row r="133">
          <cell r="A133">
            <v>20502</v>
          </cell>
        </row>
        <row r="133">
          <cell r="H133">
            <v>60940.442273</v>
          </cell>
        </row>
        <row r="134">
          <cell r="A134">
            <v>2050201</v>
          </cell>
        </row>
        <row r="134">
          <cell r="H134">
            <v>9102.78734700001</v>
          </cell>
        </row>
        <row r="135">
          <cell r="A135">
            <v>2050202</v>
          </cell>
        </row>
        <row r="135">
          <cell r="H135">
            <v>30175.220198</v>
          </cell>
        </row>
        <row r="136">
          <cell r="A136">
            <v>2050203</v>
          </cell>
        </row>
        <row r="136">
          <cell r="H136">
            <v>16972.978804</v>
          </cell>
        </row>
        <row r="137">
          <cell r="A137">
            <v>2050204</v>
          </cell>
        </row>
        <row r="137">
          <cell r="H137">
            <v>4236.027318</v>
          </cell>
        </row>
        <row r="138">
          <cell r="A138">
            <v>2050205</v>
          </cell>
        </row>
        <row r="138">
          <cell r="H138">
            <v>0</v>
          </cell>
        </row>
        <row r="139">
          <cell r="A139">
            <v>2050299</v>
          </cell>
        </row>
        <row r="139">
          <cell r="H139">
            <v>453.428606</v>
          </cell>
        </row>
        <row r="140">
          <cell r="A140">
            <v>20503</v>
          </cell>
        </row>
        <row r="140">
          <cell r="H140">
            <v>541.297347</v>
          </cell>
        </row>
        <row r="141">
          <cell r="A141">
            <v>2050301</v>
          </cell>
        </row>
        <row r="141">
          <cell r="H141">
            <v>536.768573</v>
          </cell>
        </row>
        <row r="142">
          <cell r="A142">
            <v>2050302</v>
          </cell>
        </row>
        <row r="142">
          <cell r="H142">
            <v>2.15555</v>
          </cell>
        </row>
        <row r="143">
          <cell r="A143">
            <v>2050399</v>
          </cell>
        </row>
        <row r="143">
          <cell r="H143">
            <v>2.373224</v>
          </cell>
        </row>
        <row r="144">
          <cell r="A144">
            <v>20504</v>
          </cell>
        </row>
        <row r="144">
          <cell r="H144">
            <v>0.9704</v>
          </cell>
        </row>
        <row r="145">
          <cell r="A145">
            <v>2050499</v>
          </cell>
        </row>
        <row r="145">
          <cell r="H145">
            <v>0.9704</v>
          </cell>
        </row>
        <row r="146">
          <cell r="A146">
            <v>20507</v>
          </cell>
        </row>
        <row r="146">
          <cell r="H146">
            <v>528.040486</v>
          </cell>
        </row>
        <row r="147">
          <cell r="A147">
            <v>2050701</v>
          </cell>
        </row>
        <row r="147">
          <cell r="H147">
            <v>528.040486</v>
          </cell>
        </row>
        <row r="148">
          <cell r="A148">
            <v>20508</v>
          </cell>
        </row>
        <row r="148">
          <cell r="H148">
            <v>491.651475</v>
          </cell>
        </row>
        <row r="149">
          <cell r="A149">
            <v>2050801</v>
          </cell>
        </row>
        <row r="149">
          <cell r="H149">
            <v>0</v>
          </cell>
        </row>
        <row r="150">
          <cell r="A150">
            <v>2050802</v>
          </cell>
        </row>
        <row r="150">
          <cell r="H150">
            <v>491.651475</v>
          </cell>
        </row>
        <row r="151">
          <cell r="A151">
            <v>20509</v>
          </cell>
        </row>
        <row r="151">
          <cell r="H151">
            <v>1912.6281</v>
          </cell>
        </row>
        <row r="152">
          <cell r="A152">
            <v>2050999</v>
          </cell>
        </row>
        <row r="152">
          <cell r="H152">
            <v>1912.6281</v>
          </cell>
        </row>
        <row r="153">
          <cell r="A153">
            <v>20599</v>
          </cell>
        </row>
        <row r="153">
          <cell r="H153">
            <v>19.6944</v>
          </cell>
        </row>
        <row r="154">
          <cell r="A154">
            <v>2059999</v>
          </cell>
        </row>
        <row r="154">
          <cell r="H154">
            <v>19.6944</v>
          </cell>
        </row>
        <row r="155">
          <cell r="A155">
            <v>206</v>
          </cell>
        </row>
        <row r="155">
          <cell r="H155">
            <v>1059.329713</v>
          </cell>
        </row>
        <row r="156">
          <cell r="A156">
            <v>20601</v>
          </cell>
        </row>
        <row r="156">
          <cell r="H156">
            <v>1034.329713</v>
          </cell>
        </row>
        <row r="157">
          <cell r="A157">
            <v>2060101</v>
          </cell>
        </row>
        <row r="157">
          <cell r="H157">
            <v>895.922836</v>
          </cell>
        </row>
        <row r="158">
          <cell r="A158">
            <v>2060102</v>
          </cell>
        </row>
        <row r="158">
          <cell r="H158">
            <v>13.0875</v>
          </cell>
        </row>
        <row r="159">
          <cell r="A159">
            <v>2060199</v>
          </cell>
        </row>
        <row r="159">
          <cell r="H159">
            <v>125.319377</v>
          </cell>
        </row>
        <row r="160">
          <cell r="A160">
            <v>20604</v>
          </cell>
        </row>
        <row r="160">
          <cell r="H160">
            <v>8</v>
          </cell>
        </row>
        <row r="161">
          <cell r="A161">
            <v>2060404</v>
          </cell>
        </row>
        <row r="161">
          <cell r="H161">
            <v>8</v>
          </cell>
        </row>
        <row r="162">
          <cell r="A162">
            <v>2060499</v>
          </cell>
        </row>
        <row r="162">
          <cell r="H162">
            <v>0</v>
          </cell>
        </row>
        <row r="163">
          <cell r="A163">
            <v>20605</v>
          </cell>
        </row>
        <row r="163">
          <cell r="H163">
            <v>0</v>
          </cell>
        </row>
        <row r="164">
          <cell r="A164">
            <v>2060599</v>
          </cell>
        </row>
        <row r="164">
          <cell r="H164">
            <v>0</v>
          </cell>
        </row>
        <row r="165">
          <cell r="A165">
            <v>20607</v>
          </cell>
        </row>
        <row r="165">
          <cell r="H165">
            <v>9</v>
          </cell>
        </row>
        <row r="166">
          <cell r="A166">
            <v>2060702</v>
          </cell>
        </row>
        <row r="166">
          <cell r="H166">
            <v>9</v>
          </cell>
        </row>
        <row r="167">
          <cell r="A167">
            <v>20699</v>
          </cell>
        </row>
        <row r="167">
          <cell r="H167">
            <v>8</v>
          </cell>
        </row>
        <row r="168">
          <cell r="A168">
            <v>2069999</v>
          </cell>
        </row>
        <row r="168">
          <cell r="H168">
            <v>8</v>
          </cell>
        </row>
        <row r="169">
          <cell r="A169">
            <v>207</v>
          </cell>
        </row>
        <row r="169">
          <cell r="H169">
            <v>1597.222175</v>
          </cell>
        </row>
        <row r="170">
          <cell r="A170">
            <v>20701</v>
          </cell>
        </row>
        <row r="170">
          <cell r="H170">
            <v>1042.859299</v>
          </cell>
        </row>
        <row r="171">
          <cell r="A171">
            <v>2070101</v>
          </cell>
        </row>
        <row r="171">
          <cell r="H171">
            <v>686.60667</v>
          </cell>
        </row>
        <row r="172">
          <cell r="A172">
            <v>2070104</v>
          </cell>
        </row>
        <row r="172">
          <cell r="H172">
            <v>20</v>
          </cell>
        </row>
        <row r="173">
          <cell r="A173">
            <v>2070108</v>
          </cell>
        </row>
        <row r="173">
          <cell r="H173">
            <v>19.4</v>
          </cell>
        </row>
        <row r="174">
          <cell r="A174">
            <v>2070109</v>
          </cell>
        </row>
        <row r="174">
          <cell r="H174">
            <v>31.909899</v>
          </cell>
        </row>
        <row r="175">
          <cell r="A175">
            <v>2070111</v>
          </cell>
        </row>
        <row r="175">
          <cell r="H175">
            <v>1</v>
          </cell>
        </row>
        <row r="176">
          <cell r="A176">
            <v>2070113</v>
          </cell>
        </row>
        <row r="176">
          <cell r="H176">
            <v>40.6712</v>
          </cell>
        </row>
        <row r="177">
          <cell r="A177">
            <v>2070114</v>
          </cell>
        </row>
        <row r="177">
          <cell r="H177">
            <v>0</v>
          </cell>
        </row>
        <row r="178">
          <cell r="A178">
            <v>2070199</v>
          </cell>
        </row>
        <row r="178">
          <cell r="H178">
            <v>243.254143</v>
          </cell>
        </row>
        <row r="179">
          <cell r="A179">
            <v>20702</v>
          </cell>
        </row>
        <row r="179">
          <cell r="H179">
            <v>242.275055</v>
          </cell>
        </row>
        <row r="180">
          <cell r="A180">
            <v>2070201</v>
          </cell>
        </row>
        <row r="180">
          <cell r="H180">
            <v>0</v>
          </cell>
        </row>
        <row r="181">
          <cell r="A181">
            <v>2070204</v>
          </cell>
        </row>
        <row r="181">
          <cell r="H181">
            <v>130</v>
          </cell>
        </row>
        <row r="182">
          <cell r="A182">
            <v>2070205</v>
          </cell>
        </row>
        <row r="182">
          <cell r="H182">
            <v>112.275055</v>
          </cell>
        </row>
        <row r="183">
          <cell r="A183">
            <v>20703</v>
          </cell>
        </row>
        <row r="183">
          <cell r="H183">
            <v>63.684893</v>
          </cell>
        </row>
        <row r="184">
          <cell r="A184">
            <v>2070301</v>
          </cell>
        </row>
        <row r="184">
          <cell r="H184">
            <v>0</v>
          </cell>
        </row>
        <row r="185">
          <cell r="A185">
            <v>2070307</v>
          </cell>
        </row>
        <row r="185">
          <cell r="H185">
            <v>58.684893</v>
          </cell>
        </row>
        <row r="186">
          <cell r="A186">
            <v>2070308</v>
          </cell>
        </row>
        <row r="186">
          <cell r="H186">
            <v>5</v>
          </cell>
        </row>
        <row r="187">
          <cell r="A187">
            <v>2070399</v>
          </cell>
        </row>
        <row r="187">
          <cell r="H187">
            <v>0</v>
          </cell>
        </row>
        <row r="188">
          <cell r="A188">
            <v>20708</v>
          </cell>
        </row>
        <row r="188">
          <cell r="H188">
            <v>10.437</v>
          </cell>
        </row>
        <row r="189">
          <cell r="A189">
            <v>2070801</v>
          </cell>
        </row>
        <row r="189">
          <cell r="H189">
            <v>0</v>
          </cell>
        </row>
        <row r="190">
          <cell r="A190">
            <v>2070899</v>
          </cell>
        </row>
        <row r="190">
          <cell r="H190">
            <v>10.437</v>
          </cell>
        </row>
        <row r="191">
          <cell r="A191">
            <v>20799</v>
          </cell>
        </row>
        <row r="191">
          <cell r="H191">
            <v>237.965928</v>
          </cell>
        </row>
        <row r="192">
          <cell r="A192">
            <v>2079902</v>
          </cell>
        </row>
        <row r="192">
          <cell r="H192">
            <v>26.162992</v>
          </cell>
        </row>
        <row r="193">
          <cell r="A193">
            <v>2079999</v>
          </cell>
        </row>
        <row r="193">
          <cell r="H193">
            <v>211.802936</v>
          </cell>
        </row>
        <row r="194">
          <cell r="A194">
            <v>208</v>
          </cell>
        </row>
        <row r="194">
          <cell r="H194">
            <v>32376.942666</v>
          </cell>
        </row>
        <row r="195">
          <cell r="A195">
            <v>20801</v>
          </cell>
        </row>
        <row r="195">
          <cell r="H195">
            <v>135.141798</v>
          </cell>
        </row>
        <row r="196">
          <cell r="A196">
            <v>2080106</v>
          </cell>
        </row>
        <row r="196">
          <cell r="H196">
            <v>5.508896</v>
          </cell>
        </row>
        <row r="197">
          <cell r="A197">
            <v>2080199</v>
          </cell>
        </row>
        <row r="197">
          <cell r="H197">
            <v>98.807902</v>
          </cell>
        </row>
        <row r="198">
          <cell r="A198">
            <v>20802</v>
          </cell>
        </row>
        <row r="198">
          <cell r="H198">
            <v>2372.528961</v>
          </cell>
        </row>
        <row r="199">
          <cell r="A199">
            <v>2080201</v>
          </cell>
        </row>
        <row r="199">
          <cell r="H199">
            <v>815.465097</v>
          </cell>
        </row>
        <row r="200">
          <cell r="A200">
            <v>2080208</v>
          </cell>
        </row>
        <row r="200">
          <cell r="H200">
            <v>1191.303864</v>
          </cell>
        </row>
        <row r="201">
          <cell r="A201">
            <v>2080299</v>
          </cell>
        </row>
        <row r="201">
          <cell r="H201">
            <v>365.76</v>
          </cell>
        </row>
        <row r="202">
          <cell r="A202">
            <v>20805</v>
          </cell>
        </row>
        <row r="202">
          <cell r="H202">
            <v>17459.033237</v>
          </cell>
        </row>
        <row r="203">
          <cell r="A203">
            <v>2080502</v>
          </cell>
        </row>
        <row r="203">
          <cell r="H203">
            <v>0</v>
          </cell>
        </row>
        <row r="204">
          <cell r="A204">
            <v>2080505</v>
          </cell>
        </row>
        <row r="204">
          <cell r="H204">
            <v>9241.37986400002</v>
          </cell>
        </row>
        <row r="205">
          <cell r="A205">
            <v>2080506</v>
          </cell>
        </row>
        <row r="205">
          <cell r="H205">
            <v>1750.680207</v>
          </cell>
        </row>
        <row r="206">
          <cell r="A206">
            <v>2080507</v>
          </cell>
        </row>
        <row r="206">
          <cell r="H206">
            <v>2451.970228</v>
          </cell>
        </row>
        <row r="207">
          <cell r="A207">
            <v>2080508</v>
          </cell>
        </row>
        <row r="207">
          <cell r="H207">
            <v>4012.816766</v>
          </cell>
        </row>
        <row r="208">
          <cell r="A208">
            <v>2080599</v>
          </cell>
        </row>
        <row r="208">
          <cell r="H208">
            <v>2.186172</v>
          </cell>
        </row>
        <row r="209">
          <cell r="A209">
            <v>20806</v>
          </cell>
        </row>
        <row r="209">
          <cell r="H209">
            <v>123.0372</v>
          </cell>
        </row>
        <row r="210">
          <cell r="A210">
            <v>2080601</v>
          </cell>
        </row>
        <row r="210">
          <cell r="H210">
            <v>123.0372</v>
          </cell>
        </row>
        <row r="211">
          <cell r="A211">
            <v>20807</v>
          </cell>
        </row>
        <row r="211">
          <cell r="H211">
            <v>1913.976</v>
          </cell>
        </row>
        <row r="212">
          <cell r="A212">
            <v>2080704</v>
          </cell>
        </row>
        <row r="212">
          <cell r="H212">
            <v>1.5</v>
          </cell>
        </row>
        <row r="213">
          <cell r="A213">
            <v>2080705</v>
          </cell>
        </row>
        <row r="213">
          <cell r="H213">
            <v>129.826</v>
          </cell>
        </row>
        <row r="214">
          <cell r="A214">
            <v>2080799</v>
          </cell>
        </row>
        <row r="214">
          <cell r="H214">
            <v>1782.65</v>
          </cell>
        </row>
        <row r="215">
          <cell r="A215">
            <v>20808</v>
          </cell>
        </row>
        <row r="215">
          <cell r="H215">
            <v>2534.752413</v>
          </cell>
        </row>
        <row r="216">
          <cell r="A216">
            <v>2080801</v>
          </cell>
        </row>
        <row r="216">
          <cell r="H216">
            <v>0</v>
          </cell>
        </row>
        <row r="217">
          <cell r="A217">
            <v>2080802</v>
          </cell>
        </row>
        <row r="217">
          <cell r="H217">
            <v>470.24092</v>
          </cell>
        </row>
        <row r="218">
          <cell r="A218">
            <v>2080803</v>
          </cell>
        </row>
        <row r="218">
          <cell r="H218">
            <v>725.345644</v>
          </cell>
        </row>
        <row r="219">
          <cell r="A219">
            <v>2080804</v>
          </cell>
        </row>
        <row r="219">
          <cell r="H219">
            <v>0</v>
          </cell>
        </row>
        <row r="220">
          <cell r="A220">
            <v>2080805</v>
          </cell>
        </row>
        <row r="220">
          <cell r="H220">
            <v>767.9489</v>
          </cell>
        </row>
        <row r="221">
          <cell r="A221">
            <v>2080806</v>
          </cell>
        </row>
        <row r="221">
          <cell r="H221">
            <v>300</v>
          </cell>
        </row>
        <row r="222">
          <cell r="A222">
            <v>2080808</v>
          </cell>
        </row>
        <row r="222">
          <cell r="H222">
            <v>0.857491</v>
          </cell>
        </row>
        <row r="223">
          <cell r="A223">
            <v>2080899</v>
          </cell>
        </row>
        <row r="223">
          <cell r="H223">
            <v>270.359458</v>
          </cell>
        </row>
        <row r="224">
          <cell r="A224">
            <v>20809</v>
          </cell>
        </row>
        <row r="224">
          <cell r="H224">
            <v>241.60218</v>
          </cell>
        </row>
        <row r="225">
          <cell r="A225">
            <v>2080901</v>
          </cell>
        </row>
        <row r="225">
          <cell r="H225">
            <v>158.368796</v>
          </cell>
        </row>
        <row r="226">
          <cell r="A226">
            <v>2080902</v>
          </cell>
        </row>
        <row r="226">
          <cell r="H226">
            <v>66.163584</v>
          </cell>
        </row>
        <row r="227">
          <cell r="A227">
            <v>2080903</v>
          </cell>
        </row>
        <row r="227">
          <cell r="H227">
            <v>2.036</v>
          </cell>
        </row>
        <row r="228">
          <cell r="A228">
            <v>2080905</v>
          </cell>
        </row>
        <row r="228">
          <cell r="H228">
            <v>0.276</v>
          </cell>
        </row>
        <row r="229">
          <cell r="A229">
            <v>2080999</v>
          </cell>
        </row>
        <row r="229">
          <cell r="H229">
            <v>14.7578</v>
          </cell>
        </row>
        <row r="230">
          <cell r="A230">
            <v>20810</v>
          </cell>
        </row>
        <row r="230">
          <cell r="H230">
            <v>875.202419</v>
          </cell>
        </row>
        <row r="231">
          <cell r="A231">
            <v>2081001</v>
          </cell>
        </row>
        <row r="231">
          <cell r="H231">
            <v>332.334982</v>
          </cell>
        </row>
        <row r="232">
          <cell r="A232">
            <v>2081002</v>
          </cell>
        </row>
        <row r="232">
          <cell r="H232">
            <v>218.865</v>
          </cell>
        </row>
        <row r="233">
          <cell r="A233">
            <v>2081004</v>
          </cell>
        </row>
        <row r="233">
          <cell r="H233">
            <v>60.423437</v>
          </cell>
        </row>
        <row r="234">
          <cell r="A234">
            <v>2081006</v>
          </cell>
        </row>
        <row r="234">
          <cell r="H234">
            <v>217.159</v>
          </cell>
        </row>
        <row r="235">
          <cell r="A235">
            <v>2081099</v>
          </cell>
        </row>
        <row r="235">
          <cell r="H235">
            <v>46.42</v>
          </cell>
        </row>
        <row r="236">
          <cell r="A236">
            <v>20811</v>
          </cell>
        </row>
        <row r="236">
          <cell r="H236">
            <v>988.166219</v>
          </cell>
        </row>
        <row r="237">
          <cell r="A237">
            <v>2081101</v>
          </cell>
        </row>
        <row r="237">
          <cell r="H237">
            <v>138.090619</v>
          </cell>
        </row>
        <row r="238">
          <cell r="A238">
            <v>2081102</v>
          </cell>
        </row>
        <row r="238">
          <cell r="H238">
            <v>0</v>
          </cell>
        </row>
        <row r="239">
          <cell r="A239">
            <v>2081104</v>
          </cell>
        </row>
        <row r="239">
          <cell r="H239">
            <v>219.8172</v>
          </cell>
        </row>
        <row r="240">
          <cell r="A240">
            <v>2081105</v>
          </cell>
        </row>
        <row r="240">
          <cell r="H240">
            <v>236.7164</v>
          </cell>
        </row>
        <row r="241">
          <cell r="A241">
            <v>2081106</v>
          </cell>
        </row>
        <row r="241">
          <cell r="H241">
            <v>0</v>
          </cell>
        </row>
        <row r="242">
          <cell r="A242">
            <v>2081107</v>
          </cell>
        </row>
        <row r="242">
          <cell r="H242">
            <v>348.877</v>
          </cell>
        </row>
        <row r="243">
          <cell r="A243">
            <v>2081199</v>
          </cell>
        </row>
        <row r="243">
          <cell r="H243">
            <v>44.665</v>
          </cell>
        </row>
        <row r="244">
          <cell r="A244">
            <v>20816</v>
          </cell>
        </row>
        <row r="244">
          <cell r="H244">
            <v>3.82578</v>
          </cell>
        </row>
        <row r="245">
          <cell r="A245">
            <v>2081699</v>
          </cell>
        </row>
        <row r="245">
          <cell r="H245">
            <v>3.82578</v>
          </cell>
        </row>
        <row r="246">
          <cell r="A246">
            <v>20819</v>
          </cell>
        </row>
        <row r="246">
          <cell r="H246">
            <v>3040.1048</v>
          </cell>
        </row>
        <row r="247">
          <cell r="A247">
            <v>2081901</v>
          </cell>
        </row>
        <row r="247">
          <cell r="H247">
            <v>3040.1048</v>
          </cell>
        </row>
        <row r="248">
          <cell r="A248">
            <v>2081902</v>
          </cell>
        </row>
        <row r="248">
          <cell r="H248">
            <v>0</v>
          </cell>
        </row>
        <row r="249">
          <cell r="A249">
            <v>20820</v>
          </cell>
        </row>
        <row r="249">
          <cell r="H249">
            <v>186.694215</v>
          </cell>
        </row>
        <row r="250">
          <cell r="A250">
            <v>2082001</v>
          </cell>
        </row>
        <row r="250">
          <cell r="H250">
            <v>186.672215</v>
          </cell>
        </row>
        <row r="251">
          <cell r="A251">
            <v>2082002</v>
          </cell>
        </row>
        <row r="251">
          <cell r="H251">
            <v>0.022</v>
          </cell>
        </row>
        <row r="252">
          <cell r="A252">
            <v>20821</v>
          </cell>
        </row>
        <row r="252">
          <cell r="H252">
            <v>1731.302092</v>
          </cell>
        </row>
        <row r="253">
          <cell r="A253">
            <v>2082101</v>
          </cell>
        </row>
        <row r="253">
          <cell r="H253">
            <v>112.9331</v>
          </cell>
        </row>
        <row r="254">
          <cell r="A254">
            <v>2082102</v>
          </cell>
        </row>
        <row r="254">
          <cell r="H254">
            <v>1618.368992</v>
          </cell>
        </row>
        <row r="255">
          <cell r="A255">
            <v>20825</v>
          </cell>
        </row>
        <row r="255">
          <cell r="H255">
            <v>59.562</v>
          </cell>
        </row>
        <row r="256">
          <cell r="A256">
            <v>2082501</v>
          </cell>
        </row>
        <row r="256">
          <cell r="H256">
            <v>14.06</v>
          </cell>
        </row>
        <row r="257">
          <cell r="A257">
            <v>2082502</v>
          </cell>
        </row>
        <row r="257">
          <cell r="H257">
            <v>45.502</v>
          </cell>
        </row>
        <row r="258">
          <cell r="A258">
            <v>20826</v>
          </cell>
        </row>
        <row r="258">
          <cell r="H258">
            <v>104.064528</v>
          </cell>
        </row>
        <row r="259">
          <cell r="A259">
            <v>2082602</v>
          </cell>
        </row>
        <row r="259">
          <cell r="H259">
            <v>134.889528</v>
          </cell>
        </row>
        <row r="260">
          <cell r="A260">
            <v>20827</v>
          </cell>
        </row>
        <row r="260">
          <cell r="H260">
            <v>0</v>
          </cell>
        </row>
        <row r="261">
          <cell r="A261">
            <v>2082701</v>
          </cell>
        </row>
        <row r="261">
          <cell r="H261">
            <v>0</v>
          </cell>
        </row>
        <row r="262">
          <cell r="A262">
            <v>2082702</v>
          </cell>
        </row>
        <row r="262">
          <cell r="H262">
            <v>0</v>
          </cell>
        </row>
        <row r="263">
          <cell r="A263">
            <v>20828</v>
          </cell>
        </row>
        <row r="263">
          <cell r="H263">
            <v>264.468247</v>
          </cell>
        </row>
        <row r="264">
          <cell r="A264">
            <v>2082801</v>
          </cell>
        </row>
        <row r="264">
          <cell r="H264">
            <v>229.476147</v>
          </cell>
        </row>
        <row r="265">
          <cell r="A265">
            <v>2082804</v>
          </cell>
        </row>
        <row r="265">
          <cell r="H265">
            <v>34.9921</v>
          </cell>
        </row>
        <row r="266">
          <cell r="A266">
            <v>2082899</v>
          </cell>
        </row>
        <row r="266">
          <cell r="H266">
            <v>0</v>
          </cell>
        </row>
        <row r="267">
          <cell r="A267">
            <v>20899</v>
          </cell>
        </row>
        <row r="267">
          <cell r="H267">
            <v>343.480576999999</v>
          </cell>
        </row>
        <row r="268">
          <cell r="A268">
            <v>2089999</v>
          </cell>
        </row>
        <row r="268">
          <cell r="H268">
            <v>340.391404999999</v>
          </cell>
        </row>
        <row r="269">
          <cell r="A269">
            <v>210</v>
          </cell>
        </row>
        <row r="269">
          <cell r="H269">
            <v>24544.655918</v>
          </cell>
        </row>
        <row r="270">
          <cell r="A270">
            <v>21001</v>
          </cell>
        </row>
        <row r="270">
          <cell r="H270">
            <v>1556.970662</v>
          </cell>
        </row>
        <row r="271">
          <cell r="A271">
            <v>2100101</v>
          </cell>
        </row>
        <row r="271">
          <cell r="H271">
            <v>1489.196622</v>
          </cell>
        </row>
        <row r="272">
          <cell r="A272">
            <v>2100199</v>
          </cell>
        </row>
        <row r="272">
          <cell r="H272">
            <v>67.77404</v>
          </cell>
        </row>
        <row r="273">
          <cell r="A273">
            <v>21002</v>
          </cell>
        </row>
        <row r="273">
          <cell r="H273">
            <v>2254.958444</v>
          </cell>
        </row>
        <row r="274">
          <cell r="A274">
            <v>2100201</v>
          </cell>
        </row>
        <row r="274">
          <cell r="H274">
            <v>1919.958444</v>
          </cell>
        </row>
        <row r="275">
          <cell r="A275">
            <v>2100299</v>
          </cell>
        </row>
        <row r="275">
          <cell r="H275">
            <v>335</v>
          </cell>
        </row>
        <row r="276">
          <cell r="A276">
            <v>21003</v>
          </cell>
        </row>
        <row r="276">
          <cell r="H276">
            <v>5084.117114</v>
          </cell>
        </row>
        <row r="277">
          <cell r="A277">
            <v>2100302</v>
          </cell>
        </row>
        <row r="277">
          <cell r="H277">
            <v>4065.635891</v>
          </cell>
        </row>
        <row r="278">
          <cell r="A278">
            <v>2100399</v>
          </cell>
        </row>
        <row r="278">
          <cell r="H278">
            <v>1018.481223</v>
          </cell>
        </row>
        <row r="279">
          <cell r="A279">
            <v>21004</v>
          </cell>
        </row>
        <row r="279">
          <cell r="H279">
            <v>6703.183233</v>
          </cell>
        </row>
        <row r="280">
          <cell r="A280">
            <v>2100401</v>
          </cell>
        </row>
        <row r="280">
          <cell r="H280">
            <v>742.352177</v>
          </cell>
        </row>
        <row r="281">
          <cell r="A281">
            <v>2100402</v>
          </cell>
        </row>
        <row r="281">
          <cell r="H281">
            <v>271.659025</v>
          </cell>
        </row>
        <row r="282">
          <cell r="A282">
            <v>2100403</v>
          </cell>
        </row>
        <row r="282">
          <cell r="H282">
            <v>781.158121</v>
          </cell>
        </row>
        <row r="283">
          <cell r="A283">
            <v>2100408</v>
          </cell>
        </row>
        <row r="283">
          <cell r="H283">
            <v>2917.414931</v>
          </cell>
        </row>
        <row r="284">
          <cell r="A284">
            <v>2100409</v>
          </cell>
        </row>
        <row r="284">
          <cell r="H284">
            <v>281.941313</v>
          </cell>
        </row>
        <row r="285">
          <cell r="A285">
            <v>2100410</v>
          </cell>
        </row>
        <row r="285">
          <cell r="H285">
            <v>1708.657666</v>
          </cell>
        </row>
        <row r="286">
          <cell r="A286">
            <v>2100499</v>
          </cell>
        </row>
        <row r="286">
          <cell r="H286">
            <v>0</v>
          </cell>
        </row>
        <row r="287">
          <cell r="A287">
            <v>21006</v>
          </cell>
        </row>
        <row r="287">
          <cell r="H287">
            <v>41.335939</v>
          </cell>
        </row>
        <row r="288">
          <cell r="A288">
            <v>2100601</v>
          </cell>
        </row>
        <row r="288">
          <cell r="H288">
            <v>41.335939</v>
          </cell>
        </row>
        <row r="289">
          <cell r="A289">
            <v>21007</v>
          </cell>
        </row>
        <row r="289">
          <cell r="H289">
            <v>1205.792625</v>
          </cell>
        </row>
        <row r="290">
          <cell r="A290">
            <v>2100717</v>
          </cell>
        </row>
        <row r="290">
          <cell r="H290">
            <v>1157.792625</v>
          </cell>
        </row>
        <row r="291">
          <cell r="A291">
            <v>2100799</v>
          </cell>
        </row>
        <row r="291">
          <cell r="H291">
            <v>48</v>
          </cell>
        </row>
        <row r="292">
          <cell r="A292">
            <v>21011</v>
          </cell>
        </row>
        <row r="292">
          <cell r="H292">
            <v>6316.738589</v>
          </cell>
        </row>
        <row r="293">
          <cell r="A293">
            <v>2101101</v>
          </cell>
        </row>
        <row r="293">
          <cell r="H293">
            <v>837.545025000001</v>
          </cell>
        </row>
        <row r="294">
          <cell r="A294">
            <v>2101102</v>
          </cell>
        </row>
        <row r="294">
          <cell r="H294">
            <v>3306.711835</v>
          </cell>
        </row>
        <row r="295">
          <cell r="A295">
            <v>2101103</v>
          </cell>
        </row>
        <row r="295">
          <cell r="H295">
            <v>2171.142529</v>
          </cell>
        </row>
        <row r="296">
          <cell r="A296">
            <v>2101199</v>
          </cell>
        </row>
        <row r="296">
          <cell r="H296">
            <v>0</v>
          </cell>
        </row>
        <row r="297">
          <cell r="A297">
            <v>21012</v>
          </cell>
        </row>
        <row r="297">
          <cell r="H297">
            <v>691.9962</v>
          </cell>
        </row>
        <row r="298">
          <cell r="A298">
            <v>2101202</v>
          </cell>
        </row>
        <row r="298">
          <cell r="H298">
            <v>691.9962</v>
          </cell>
        </row>
        <row r="299">
          <cell r="A299">
            <v>21013</v>
          </cell>
        </row>
        <row r="299">
          <cell r="H299">
            <v>282.211592</v>
          </cell>
        </row>
        <row r="300">
          <cell r="A300">
            <v>2101301</v>
          </cell>
        </row>
        <row r="300">
          <cell r="H300">
            <v>281.199192</v>
          </cell>
        </row>
        <row r="301">
          <cell r="A301">
            <v>2101399</v>
          </cell>
        </row>
        <row r="301">
          <cell r="H301">
            <v>0</v>
          </cell>
        </row>
        <row r="302">
          <cell r="A302">
            <v>21014</v>
          </cell>
        </row>
        <row r="302">
          <cell r="H302">
            <v>77.262606</v>
          </cell>
        </row>
        <row r="303">
          <cell r="A303">
            <v>2101401</v>
          </cell>
        </row>
        <row r="303">
          <cell r="H303">
            <v>77.262606</v>
          </cell>
        </row>
        <row r="304">
          <cell r="A304">
            <v>21015</v>
          </cell>
        </row>
        <row r="304">
          <cell r="H304">
            <v>316.006914</v>
          </cell>
        </row>
        <row r="305">
          <cell r="A305">
            <v>2101501</v>
          </cell>
        </row>
        <row r="305">
          <cell r="H305">
            <v>266.140314</v>
          </cell>
        </row>
        <row r="306">
          <cell r="A306">
            <v>2101506</v>
          </cell>
        </row>
        <row r="306">
          <cell r="H306">
            <v>0</v>
          </cell>
        </row>
        <row r="307">
          <cell r="A307">
            <v>2101599</v>
          </cell>
        </row>
        <row r="307">
          <cell r="H307">
            <v>49.8666</v>
          </cell>
        </row>
        <row r="308">
          <cell r="A308">
            <v>21099</v>
          </cell>
        </row>
        <row r="308">
          <cell r="H308">
            <v>14.082</v>
          </cell>
        </row>
        <row r="309">
          <cell r="A309">
            <v>2109999</v>
          </cell>
        </row>
        <row r="309">
          <cell r="H309">
            <v>14.082</v>
          </cell>
        </row>
        <row r="310">
          <cell r="A310">
            <v>211</v>
          </cell>
        </row>
        <row r="310">
          <cell r="H310">
            <v>1397.606188</v>
          </cell>
        </row>
        <row r="311">
          <cell r="A311">
            <v>21101</v>
          </cell>
        </row>
        <row r="311">
          <cell r="H311">
            <v>3.6</v>
          </cell>
        </row>
        <row r="312">
          <cell r="A312">
            <v>2110101</v>
          </cell>
        </row>
        <row r="312">
          <cell r="H312">
            <v>3.6</v>
          </cell>
        </row>
        <row r="313">
          <cell r="A313">
            <v>2110105</v>
          </cell>
        </row>
        <row r="313">
          <cell r="H313">
            <v>0</v>
          </cell>
        </row>
        <row r="314">
          <cell r="A314">
            <v>2110108</v>
          </cell>
        </row>
        <row r="314">
          <cell r="H314">
            <v>0</v>
          </cell>
        </row>
        <row r="315">
          <cell r="A315">
            <v>2110199</v>
          </cell>
        </row>
        <row r="315">
          <cell r="H315">
            <v>0</v>
          </cell>
        </row>
        <row r="316">
          <cell r="A316">
            <v>21102</v>
          </cell>
        </row>
        <row r="316">
          <cell r="H316">
            <v>0</v>
          </cell>
        </row>
        <row r="317">
          <cell r="A317">
            <v>2110299</v>
          </cell>
        </row>
        <row r="317">
          <cell r="H317">
            <v>0</v>
          </cell>
        </row>
        <row r="318">
          <cell r="A318">
            <v>21103</v>
          </cell>
        </row>
        <row r="318">
          <cell r="H318">
            <v>129.564188</v>
          </cell>
        </row>
        <row r="319">
          <cell r="A319">
            <v>2110302</v>
          </cell>
        </row>
        <row r="319">
          <cell r="H319">
            <v>98.364188</v>
          </cell>
        </row>
        <row r="320">
          <cell r="A320">
            <v>2110304</v>
          </cell>
        </row>
        <row r="320">
          <cell r="H320">
            <v>10.5</v>
          </cell>
        </row>
        <row r="321">
          <cell r="A321">
            <v>2110399</v>
          </cell>
        </row>
        <row r="321">
          <cell r="H321">
            <v>20.7</v>
          </cell>
        </row>
        <row r="322">
          <cell r="A322">
            <v>21104</v>
          </cell>
        </row>
        <row r="322">
          <cell r="H322">
            <v>841.4376</v>
          </cell>
        </row>
        <row r="323">
          <cell r="A323">
            <v>2110401</v>
          </cell>
        </row>
        <row r="323">
          <cell r="H323">
            <v>415</v>
          </cell>
        </row>
        <row r="324">
          <cell r="A324">
            <v>2110402</v>
          </cell>
        </row>
        <row r="324">
          <cell r="H324">
            <v>426.4376</v>
          </cell>
        </row>
        <row r="325">
          <cell r="A325">
            <v>21105</v>
          </cell>
        </row>
        <row r="325">
          <cell r="H325">
            <v>3.3</v>
          </cell>
        </row>
        <row r="326">
          <cell r="A326">
            <v>2110501</v>
          </cell>
        </row>
        <row r="326">
          <cell r="H326">
            <v>0</v>
          </cell>
        </row>
        <row r="327">
          <cell r="A327">
            <v>2110502</v>
          </cell>
        </row>
        <row r="327">
          <cell r="H327">
            <v>3.3</v>
          </cell>
        </row>
        <row r="328">
          <cell r="A328">
            <v>2110503</v>
          </cell>
        </row>
        <row r="328">
          <cell r="H328">
            <v>0</v>
          </cell>
        </row>
        <row r="329">
          <cell r="A329">
            <v>21106</v>
          </cell>
        </row>
        <row r="329">
          <cell r="H329">
            <v>397.3996</v>
          </cell>
        </row>
        <row r="330">
          <cell r="A330">
            <v>2110602</v>
          </cell>
        </row>
        <row r="330">
          <cell r="H330">
            <v>397.2316</v>
          </cell>
        </row>
        <row r="331">
          <cell r="A331">
            <v>2110604</v>
          </cell>
        </row>
        <row r="331">
          <cell r="H331">
            <v>0</v>
          </cell>
        </row>
        <row r="332">
          <cell r="A332">
            <v>2110699</v>
          </cell>
        </row>
        <row r="332">
          <cell r="H332">
            <v>0.168</v>
          </cell>
        </row>
        <row r="333">
          <cell r="A333">
            <v>21107</v>
          </cell>
        </row>
        <row r="333">
          <cell r="H333">
            <v>0</v>
          </cell>
        </row>
        <row r="334">
          <cell r="A334">
            <v>2110799</v>
          </cell>
        </row>
        <row r="334">
          <cell r="H334">
            <v>0</v>
          </cell>
        </row>
        <row r="335">
          <cell r="A335">
            <v>21111</v>
          </cell>
        </row>
        <row r="335">
          <cell r="H335">
            <v>0</v>
          </cell>
        </row>
        <row r="336">
          <cell r="A336">
            <v>2111199</v>
          </cell>
        </row>
        <row r="336">
          <cell r="H336">
            <v>0</v>
          </cell>
        </row>
        <row r="337">
          <cell r="A337">
            <v>21113</v>
          </cell>
        </row>
        <row r="337">
          <cell r="H337">
            <v>0</v>
          </cell>
        </row>
        <row r="338">
          <cell r="A338">
            <v>2111301</v>
          </cell>
        </row>
        <row r="338">
          <cell r="H338">
            <v>0</v>
          </cell>
        </row>
        <row r="339">
          <cell r="A339">
            <v>21199</v>
          </cell>
        </row>
        <row r="339">
          <cell r="H339">
            <v>22.3048</v>
          </cell>
        </row>
        <row r="340">
          <cell r="A340">
            <v>2119999</v>
          </cell>
        </row>
        <row r="340">
          <cell r="H340">
            <v>22.3048</v>
          </cell>
        </row>
        <row r="341">
          <cell r="A341">
            <v>212</v>
          </cell>
        </row>
        <row r="341">
          <cell r="H341">
            <v>4982.205284</v>
          </cell>
        </row>
        <row r="342">
          <cell r="A342">
            <v>21201</v>
          </cell>
        </row>
        <row r="342">
          <cell r="H342">
            <v>3597.867566</v>
          </cell>
        </row>
        <row r="343">
          <cell r="A343">
            <v>2120101</v>
          </cell>
        </row>
        <row r="343">
          <cell r="H343">
            <v>2669.985342</v>
          </cell>
        </row>
        <row r="344">
          <cell r="A344">
            <v>2120102</v>
          </cell>
        </row>
        <row r="344">
          <cell r="H344">
            <v>223.648635</v>
          </cell>
        </row>
        <row r="345">
          <cell r="A345">
            <v>2120104</v>
          </cell>
        </row>
        <row r="345">
          <cell r="H345">
            <v>595.407896000001</v>
          </cell>
        </row>
        <row r="346">
          <cell r="A346">
            <v>2120199</v>
          </cell>
        </row>
        <row r="346">
          <cell r="H346">
            <v>108.825693</v>
          </cell>
        </row>
        <row r="347">
          <cell r="A347">
            <v>21203</v>
          </cell>
        </row>
        <row r="347">
          <cell r="H347">
            <v>1133.170674</v>
          </cell>
        </row>
        <row r="348">
          <cell r="A348">
            <v>2120303</v>
          </cell>
        </row>
        <row r="348">
          <cell r="H348">
            <v>0</v>
          </cell>
        </row>
        <row r="349">
          <cell r="A349">
            <v>2120399</v>
          </cell>
        </row>
        <row r="349">
          <cell r="H349">
            <v>1133.170674</v>
          </cell>
        </row>
        <row r="350">
          <cell r="A350">
            <v>21205</v>
          </cell>
        </row>
        <row r="350">
          <cell r="H350">
            <v>51.167044</v>
          </cell>
        </row>
        <row r="351">
          <cell r="A351">
            <v>2120501</v>
          </cell>
        </row>
        <row r="351">
          <cell r="H351">
            <v>51.167044</v>
          </cell>
        </row>
        <row r="352">
          <cell r="A352">
            <v>21299</v>
          </cell>
        </row>
        <row r="352">
          <cell r="H352">
            <v>200</v>
          </cell>
        </row>
        <row r="353">
          <cell r="A353">
            <v>2129999</v>
          </cell>
        </row>
        <row r="353">
          <cell r="H353">
            <v>200</v>
          </cell>
        </row>
        <row r="354">
          <cell r="A354">
            <v>213</v>
          </cell>
        </row>
        <row r="354">
          <cell r="H354">
            <v>38474.021293</v>
          </cell>
        </row>
        <row r="355">
          <cell r="A355">
            <v>21301</v>
          </cell>
        </row>
        <row r="355">
          <cell r="H355">
            <v>20686.481171</v>
          </cell>
        </row>
        <row r="356">
          <cell r="A356">
            <v>2130104</v>
          </cell>
        </row>
        <row r="356">
          <cell r="H356">
            <v>2865.743844</v>
          </cell>
        </row>
        <row r="357">
          <cell r="A357">
            <v>2130106</v>
          </cell>
        </row>
        <row r="357">
          <cell r="H357">
            <v>186.870848</v>
          </cell>
        </row>
        <row r="358">
          <cell r="A358">
            <v>2130108</v>
          </cell>
        </row>
        <row r="358">
          <cell r="H358">
            <v>93.5896</v>
          </cell>
        </row>
        <row r="359">
          <cell r="A359">
            <v>2130109</v>
          </cell>
        </row>
        <row r="359">
          <cell r="H359">
            <v>52.8098</v>
          </cell>
        </row>
        <row r="360">
          <cell r="A360">
            <v>2130110</v>
          </cell>
        </row>
        <row r="360">
          <cell r="H360">
            <v>4</v>
          </cell>
        </row>
        <row r="361">
          <cell r="A361">
            <v>2130112</v>
          </cell>
        </row>
        <row r="361">
          <cell r="H361">
            <v>78.1624</v>
          </cell>
        </row>
        <row r="362">
          <cell r="A362">
            <v>2130119</v>
          </cell>
        </row>
        <row r="362">
          <cell r="H362">
            <v>661.7222</v>
          </cell>
        </row>
        <row r="363">
          <cell r="A363">
            <v>2130122</v>
          </cell>
        </row>
        <row r="363">
          <cell r="H363">
            <v>4941.960134</v>
          </cell>
        </row>
        <row r="364">
          <cell r="A364">
            <v>2130124</v>
          </cell>
        </row>
        <row r="364">
          <cell r="H364">
            <v>208.25</v>
          </cell>
        </row>
        <row r="365">
          <cell r="A365">
            <v>2130125</v>
          </cell>
        </row>
        <row r="365">
          <cell r="H365">
            <v>0</v>
          </cell>
        </row>
        <row r="366">
          <cell r="A366">
            <v>2130126</v>
          </cell>
        </row>
        <row r="366">
          <cell r="H366">
            <v>3612.554858</v>
          </cell>
        </row>
        <row r="367">
          <cell r="A367">
            <v>2130135</v>
          </cell>
        </row>
        <row r="367">
          <cell r="H367">
            <v>863.556762</v>
          </cell>
        </row>
        <row r="368">
          <cell r="A368">
            <v>2130142</v>
          </cell>
        </row>
        <row r="368">
          <cell r="H368">
            <v>20</v>
          </cell>
        </row>
        <row r="369">
          <cell r="A369">
            <v>2130152</v>
          </cell>
        </row>
        <row r="369">
          <cell r="H369">
            <v>11.823468</v>
          </cell>
        </row>
        <row r="370">
          <cell r="A370">
            <v>2130153</v>
          </cell>
        </row>
        <row r="370">
          <cell r="H370">
            <v>5467.293468</v>
          </cell>
        </row>
        <row r="371">
          <cell r="A371">
            <v>2130199</v>
          </cell>
        </row>
        <row r="371">
          <cell r="H371">
            <v>1618.143789</v>
          </cell>
        </row>
        <row r="372">
          <cell r="A372">
            <v>21302</v>
          </cell>
        </row>
        <row r="372">
          <cell r="H372">
            <v>2129.036022</v>
          </cell>
        </row>
        <row r="373">
          <cell r="A373">
            <v>2130205</v>
          </cell>
        </row>
        <row r="373">
          <cell r="H373">
            <v>192.44642</v>
          </cell>
        </row>
        <row r="374">
          <cell r="A374">
            <v>2130207</v>
          </cell>
        </row>
        <row r="374">
          <cell r="H374">
            <v>236.384412</v>
          </cell>
        </row>
        <row r="375">
          <cell r="A375">
            <v>2130209</v>
          </cell>
        </row>
        <row r="375">
          <cell r="H375">
            <v>658.086322</v>
          </cell>
        </row>
        <row r="376">
          <cell r="A376">
            <v>2130211</v>
          </cell>
        </row>
        <row r="376">
          <cell r="H376">
            <v>0</v>
          </cell>
        </row>
        <row r="377">
          <cell r="A377">
            <v>2130221</v>
          </cell>
        </row>
        <row r="377">
          <cell r="H377">
            <v>395.9274</v>
          </cell>
        </row>
        <row r="378">
          <cell r="A378">
            <v>2130234</v>
          </cell>
        </row>
        <row r="378">
          <cell r="H378">
            <v>113.042068</v>
          </cell>
        </row>
        <row r="379">
          <cell r="A379">
            <v>2130236</v>
          </cell>
        </row>
        <row r="379">
          <cell r="H379">
            <v>0</v>
          </cell>
        </row>
        <row r="380">
          <cell r="A380">
            <v>2130237</v>
          </cell>
        </row>
        <row r="380">
          <cell r="H380">
            <v>0</v>
          </cell>
        </row>
        <row r="381">
          <cell r="A381">
            <v>2130299</v>
          </cell>
        </row>
        <row r="381">
          <cell r="H381">
            <v>533.1494</v>
          </cell>
        </row>
        <row r="382">
          <cell r="A382">
            <v>21303</v>
          </cell>
        </row>
        <row r="382">
          <cell r="H382">
            <v>3086.135943</v>
          </cell>
        </row>
        <row r="383">
          <cell r="A383">
            <v>2130301</v>
          </cell>
        </row>
        <row r="383">
          <cell r="H383">
            <v>1289.361609</v>
          </cell>
        </row>
        <row r="384">
          <cell r="A384">
            <v>2130302</v>
          </cell>
        </row>
        <row r="384">
          <cell r="H384">
            <v>29.621396</v>
          </cell>
        </row>
        <row r="385">
          <cell r="A385">
            <v>2130304</v>
          </cell>
        </row>
        <row r="385">
          <cell r="H385">
            <v>96.540168</v>
          </cell>
        </row>
        <row r="386">
          <cell r="A386">
            <v>2130305</v>
          </cell>
        </row>
        <row r="386">
          <cell r="H386">
            <v>875.528209</v>
          </cell>
        </row>
        <row r="387">
          <cell r="A387">
            <v>2130306</v>
          </cell>
        </row>
        <row r="387">
          <cell r="H387">
            <v>230.3228</v>
          </cell>
        </row>
        <row r="388">
          <cell r="A388">
            <v>2130308</v>
          </cell>
        </row>
        <row r="388">
          <cell r="H388">
            <v>0</v>
          </cell>
        </row>
        <row r="389">
          <cell r="A389">
            <v>2130310</v>
          </cell>
        </row>
        <row r="389">
          <cell r="H389">
            <v>282.991722</v>
          </cell>
        </row>
        <row r="390">
          <cell r="A390">
            <v>2130311</v>
          </cell>
        </row>
        <row r="390">
          <cell r="H390">
            <v>26.06</v>
          </cell>
        </row>
        <row r="391">
          <cell r="A391">
            <v>2130314</v>
          </cell>
        </row>
        <row r="391">
          <cell r="H391">
            <v>39.85538</v>
          </cell>
        </row>
        <row r="392">
          <cell r="A392">
            <v>2130315</v>
          </cell>
        </row>
        <row r="392">
          <cell r="H392">
            <v>177.494659</v>
          </cell>
        </row>
        <row r="393">
          <cell r="A393">
            <v>2130316</v>
          </cell>
        </row>
        <row r="393">
          <cell r="H393">
            <v>28.36</v>
          </cell>
        </row>
        <row r="394">
          <cell r="A394">
            <v>2130319</v>
          </cell>
        </row>
        <row r="394">
          <cell r="H394">
            <v>10</v>
          </cell>
        </row>
        <row r="395">
          <cell r="A395">
            <v>2130399</v>
          </cell>
        </row>
        <row r="395">
          <cell r="H395">
            <v>0</v>
          </cell>
        </row>
        <row r="396">
          <cell r="A396">
            <v>21305</v>
          </cell>
        </row>
        <row r="396">
          <cell r="H396">
            <v>6283.574</v>
          </cell>
        </row>
        <row r="397">
          <cell r="A397">
            <v>2130504</v>
          </cell>
        </row>
        <row r="397">
          <cell r="H397">
            <v>411.4</v>
          </cell>
        </row>
        <row r="398">
          <cell r="A398">
            <v>2130505</v>
          </cell>
        </row>
        <row r="398">
          <cell r="H398">
            <v>5501.174</v>
          </cell>
        </row>
        <row r="399">
          <cell r="A399">
            <v>2130599</v>
          </cell>
        </row>
        <row r="399">
          <cell r="H399">
            <v>371</v>
          </cell>
        </row>
        <row r="400">
          <cell r="A400">
            <v>21307</v>
          </cell>
        </row>
        <row r="400">
          <cell r="H400">
            <v>4805.835917</v>
          </cell>
        </row>
        <row r="401">
          <cell r="A401">
            <v>2130701</v>
          </cell>
        </row>
        <row r="401">
          <cell r="H401">
            <v>754.919954</v>
          </cell>
        </row>
        <row r="402">
          <cell r="A402">
            <v>2130705</v>
          </cell>
        </row>
        <row r="402">
          <cell r="H402">
            <v>3694.536754</v>
          </cell>
        </row>
        <row r="403">
          <cell r="A403">
            <v>2130706</v>
          </cell>
        </row>
        <row r="403">
          <cell r="H403">
            <v>285.555606</v>
          </cell>
        </row>
        <row r="404">
          <cell r="A404">
            <v>2130799</v>
          </cell>
        </row>
        <row r="404">
          <cell r="H404">
            <v>70.823603</v>
          </cell>
        </row>
        <row r="405">
          <cell r="A405">
            <v>21308</v>
          </cell>
        </row>
        <row r="405">
          <cell r="H405">
            <v>294.99109</v>
          </cell>
        </row>
        <row r="406">
          <cell r="A406">
            <v>2130803</v>
          </cell>
        </row>
        <row r="406">
          <cell r="H406">
            <v>6.3</v>
          </cell>
        </row>
        <row r="407">
          <cell r="A407">
            <v>2130804</v>
          </cell>
        </row>
        <row r="407">
          <cell r="H407">
            <v>288.69109</v>
          </cell>
        </row>
        <row r="408">
          <cell r="A408">
            <v>2130899</v>
          </cell>
        </row>
        <row r="408">
          <cell r="H408">
            <v>0</v>
          </cell>
        </row>
        <row r="409">
          <cell r="A409">
            <v>21399</v>
          </cell>
        </row>
        <row r="409">
          <cell r="H409">
            <v>1187.96715</v>
          </cell>
        </row>
        <row r="410">
          <cell r="A410">
            <v>2139999</v>
          </cell>
        </row>
        <row r="410">
          <cell r="H410">
            <v>1187.96715</v>
          </cell>
        </row>
        <row r="411">
          <cell r="A411">
            <v>214</v>
          </cell>
        </row>
        <row r="411">
          <cell r="H411">
            <v>1638.827499</v>
          </cell>
        </row>
        <row r="412">
          <cell r="A412">
            <v>21401</v>
          </cell>
        </row>
        <row r="412">
          <cell r="H412">
            <v>1428.827499</v>
          </cell>
        </row>
        <row r="413">
          <cell r="A413">
            <v>2140101</v>
          </cell>
        </row>
        <row r="413">
          <cell r="H413">
            <v>557.55074</v>
          </cell>
        </row>
        <row r="414">
          <cell r="A414">
            <v>2140104</v>
          </cell>
        </row>
        <row r="414">
          <cell r="H414">
            <v>0</v>
          </cell>
        </row>
        <row r="415">
          <cell r="A415">
            <v>2140106</v>
          </cell>
        </row>
        <row r="415">
          <cell r="H415">
            <v>130</v>
          </cell>
        </row>
        <row r="416">
          <cell r="A416">
            <v>2140112</v>
          </cell>
        </row>
        <row r="416">
          <cell r="H416">
            <v>511.276759</v>
          </cell>
        </row>
        <row r="417">
          <cell r="A417">
            <v>2140199</v>
          </cell>
        </row>
        <row r="417">
          <cell r="H417">
            <v>230</v>
          </cell>
        </row>
        <row r="418">
          <cell r="A418">
            <v>21404</v>
          </cell>
        </row>
        <row r="418">
          <cell r="H418">
            <v>0</v>
          </cell>
        </row>
        <row r="419">
          <cell r="A419">
            <v>2140402</v>
          </cell>
        </row>
        <row r="419">
          <cell r="H419">
            <v>0</v>
          </cell>
        </row>
        <row r="420">
          <cell r="A420">
            <v>2140403</v>
          </cell>
        </row>
        <row r="420">
          <cell r="H420">
            <v>0</v>
          </cell>
        </row>
        <row r="421">
          <cell r="A421">
            <v>21406</v>
          </cell>
        </row>
        <row r="421">
          <cell r="H421">
            <v>210</v>
          </cell>
        </row>
        <row r="422">
          <cell r="A422">
            <v>2140601</v>
          </cell>
        </row>
        <row r="422">
          <cell r="H422">
            <v>210</v>
          </cell>
        </row>
        <row r="423">
          <cell r="A423">
            <v>21499</v>
          </cell>
        </row>
        <row r="423">
          <cell r="H423">
            <v>0</v>
          </cell>
        </row>
        <row r="424">
          <cell r="A424">
            <v>2149901</v>
          </cell>
        </row>
        <row r="424">
          <cell r="H424">
            <v>0</v>
          </cell>
        </row>
        <row r="425">
          <cell r="A425">
            <v>2149999</v>
          </cell>
        </row>
        <row r="425">
          <cell r="H425">
            <v>0</v>
          </cell>
        </row>
        <row r="426">
          <cell r="A426">
            <v>215</v>
          </cell>
        </row>
        <row r="426">
          <cell r="H426">
            <v>1389.44486</v>
          </cell>
        </row>
        <row r="427">
          <cell r="A427">
            <v>21501</v>
          </cell>
        </row>
        <row r="427">
          <cell r="H427">
            <v>7.362</v>
          </cell>
        </row>
        <row r="428">
          <cell r="A428">
            <v>2150101</v>
          </cell>
        </row>
        <row r="428">
          <cell r="H428">
            <v>7.362</v>
          </cell>
        </row>
        <row r="429">
          <cell r="A429">
            <v>2150104</v>
          </cell>
        </row>
        <row r="429">
          <cell r="H429">
            <v>0</v>
          </cell>
        </row>
        <row r="430">
          <cell r="A430">
            <v>21505</v>
          </cell>
        </row>
        <row r="430">
          <cell r="H430">
            <v>1047.08286</v>
          </cell>
        </row>
        <row r="431">
          <cell r="A431">
            <v>2150501</v>
          </cell>
        </row>
        <row r="431">
          <cell r="H431">
            <v>679.139441</v>
          </cell>
        </row>
        <row r="432">
          <cell r="A432">
            <v>2150502</v>
          </cell>
        </row>
        <row r="432">
          <cell r="H432">
            <v>13.1854</v>
          </cell>
        </row>
        <row r="433">
          <cell r="A433">
            <v>2150508</v>
          </cell>
        </row>
        <row r="433">
          <cell r="H433">
            <v>10.062819</v>
          </cell>
        </row>
        <row r="434">
          <cell r="A434">
            <v>2150517</v>
          </cell>
        </row>
        <row r="434">
          <cell r="H434">
            <v>344.6952</v>
          </cell>
        </row>
        <row r="435">
          <cell r="A435">
            <v>2150599</v>
          </cell>
        </row>
        <row r="435">
          <cell r="H435">
            <v>0</v>
          </cell>
        </row>
        <row r="436">
          <cell r="A436">
            <v>21508</v>
          </cell>
        </row>
        <row r="436">
          <cell r="H436">
            <v>335</v>
          </cell>
        </row>
        <row r="437">
          <cell r="A437">
            <v>2150805</v>
          </cell>
        </row>
        <row r="437">
          <cell r="H437">
            <v>335</v>
          </cell>
        </row>
        <row r="438">
          <cell r="A438">
            <v>21599</v>
          </cell>
        </row>
        <row r="438">
          <cell r="H438">
            <v>0</v>
          </cell>
        </row>
        <row r="439">
          <cell r="A439">
            <v>2159999</v>
          </cell>
        </row>
        <row r="439">
          <cell r="H439">
            <v>0</v>
          </cell>
        </row>
        <row r="440">
          <cell r="A440">
            <v>216</v>
          </cell>
        </row>
        <row r="440">
          <cell r="H440">
            <v>1273.889369</v>
          </cell>
        </row>
        <row r="441">
          <cell r="A441">
            <v>21602</v>
          </cell>
        </row>
        <row r="441">
          <cell r="H441">
            <v>576.989369</v>
          </cell>
        </row>
        <row r="442">
          <cell r="A442">
            <v>2160201</v>
          </cell>
        </row>
        <row r="442">
          <cell r="H442">
            <v>179.259369</v>
          </cell>
        </row>
        <row r="443">
          <cell r="A443">
            <v>2160217</v>
          </cell>
        </row>
        <row r="443">
          <cell r="H443">
            <v>0</v>
          </cell>
        </row>
        <row r="444">
          <cell r="A444">
            <v>2160219</v>
          </cell>
        </row>
        <row r="444">
          <cell r="H444">
            <v>200</v>
          </cell>
        </row>
        <row r="445">
          <cell r="A445">
            <v>2160299</v>
          </cell>
        </row>
        <row r="445">
          <cell r="H445">
            <v>197.73</v>
          </cell>
        </row>
        <row r="446">
          <cell r="A446">
            <v>21606</v>
          </cell>
        </row>
        <row r="446">
          <cell r="H446">
            <v>4</v>
          </cell>
        </row>
        <row r="447">
          <cell r="A447">
            <v>2160699</v>
          </cell>
        </row>
        <row r="447">
          <cell r="H447">
            <v>4</v>
          </cell>
        </row>
        <row r="448">
          <cell r="A448">
            <v>21699</v>
          </cell>
        </row>
        <row r="448">
          <cell r="H448">
            <v>692.9</v>
          </cell>
        </row>
        <row r="449">
          <cell r="A449">
            <v>2169999</v>
          </cell>
        </row>
        <row r="449">
          <cell r="H449">
            <v>692.9</v>
          </cell>
        </row>
        <row r="450">
          <cell r="A450">
            <v>220</v>
          </cell>
        </row>
        <row r="450">
          <cell r="H450">
            <v>2435.306196</v>
          </cell>
        </row>
        <row r="451">
          <cell r="A451">
            <v>22001</v>
          </cell>
        </row>
        <row r="451">
          <cell r="H451">
            <v>2212.208678</v>
          </cell>
        </row>
        <row r="452">
          <cell r="A452">
            <v>2200101</v>
          </cell>
        </row>
        <row r="452">
          <cell r="H452">
            <v>1750.919084</v>
          </cell>
        </row>
        <row r="453">
          <cell r="A453">
            <v>2200102</v>
          </cell>
        </row>
        <row r="453">
          <cell r="H453">
            <v>0</v>
          </cell>
        </row>
        <row r="454">
          <cell r="A454">
            <v>2200106</v>
          </cell>
        </row>
        <row r="454">
          <cell r="H454">
            <v>357.673649</v>
          </cell>
        </row>
        <row r="455">
          <cell r="A455">
            <v>2200109</v>
          </cell>
        </row>
        <row r="455">
          <cell r="H455">
            <v>21.363</v>
          </cell>
        </row>
        <row r="456">
          <cell r="A456">
            <v>2200114</v>
          </cell>
        </row>
        <row r="456">
          <cell r="H456">
            <v>42.48</v>
          </cell>
        </row>
        <row r="457">
          <cell r="A457">
            <v>2200119</v>
          </cell>
        </row>
        <row r="457">
          <cell r="H457">
            <v>0</v>
          </cell>
        </row>
        <row r="458">
          <cell r="A458">
            <v>2200199</v>
          </cell>
        </row>
        <row r="458">
          <cell r="H458">
            <v>39.772945</v>
          </cell>
        </row>
        <row r="459">
          <cell r="A459">
            <v>22005</v>
          </cell>
        </row>
        <row r="459">
          <cell r="H459">
            <v>223.097518</v>
          </cell>
        </row>
        <row r="460">
          <cell r="A460">
            <v>2200504</v>
          </cell>
        </row>
        <row r="460">
          <cell r="H460">
            <v>110.431696</v>
          </cell>
        </row>
        <row r="461">
          <cell r="A461">
            <v>2200509</v>
          </cell>
        </row>
        <row r="461">
          <cell r="H461">
            <v>112.665822</v>
          </cell>
        </row>
        <row r="462">
          <cell r="A462">
            <v>221</v>
          </cell>
        </row>
        <row r="462">
          <cell r="H462">
            <v>2007.822569</v>
          </cell>
        </row>
        <row r="463">
          <cell r="A463">
            <v>22101</v>
          </cell>
        </row>
        <row r="463">
          <cell r="H463">
            <v>1938.695569</v>
          </cell>
        </row>
        <row r="464">
          <cell r="A464">
            <v>2210103</v>
          </cell>
        </row>
        <row r="464">
          <cell r="H464">
            <v>661.741686</v>
          </cell>
        </row>
        <row r="465">
          <cell r="A465">
            <v>2210105</v>
          </cell>
        </row>
        <row r="465">
          <cell r="H465">
            <v>610.83217</v>
          </cell>
        </row>
        <row r="466">
          <cell r="A466">
            <v>2210106</v>
          </cell>
        </row>
        <row r="466">
          <cell r="H466">
            <v>121.425491</v>
          </cell>
        </row>
        <row r="467">
          <cell r="A467">
            <v>2210107</v>
          </cell>
        </row>
        <row r="467">
          <cell r="H467">
            <v>153.9144</v>
          </cell>
        </row>
        <row r="468">
          <cell r="A468">
            <v>2210108</v>
          </cell>
        </row>
        <row r="468">
          <cell r="H468">
            <v>326.971798</v>
          </cell>
        </row>
        <row r="469">
          <cell r="A469">
            <v>2210199</v>
          </cell>
        </row>
        <row r="469">
          <cell r="H469">
            <v>63.810024</v>
          </cell>
        </row>
        <row r="470">
          <cell r="A470">
            <v>22102</v>
          </cell>
        </row>
        <row r="470">
          <cell r="H470">
            <v>69.127</v>
          </cell>
        </row>
        <row r="471">
          <cell r="A471">
            <v>2210201</v>
          </cell>
        </row>
        <row r="471">
          <cell r="H471">
            <v>11.1339</v>
          </cell>
        </row>
        <row r="472">
          <cell r="A472">
            <v>2210203</v>
          </cell>
        </row>
        <row r="472">
          <cell r="H472">
            <v>57.9931</v>
          </cell>
        </row>
        <row r="473">
          <cell r="A473">
            <v>222</v>
          </cell>
        </row>
        <row r="473">
          <cell r="H473">
            <v>288.780966</v>
          </cell>
        </row>
        <row r="474">
          <cell r="A474">
            <v>22201</v>
          </cell>
        </row>
        <row r="474">
          <cell r="H474">
            <v>114.098866</v>
          </cell>
        </row>
        <row r="475">
          <cell r="A475">
            <v>2220112</v>
          </cell>
        </row>
        <row r="475">
          <cell r="H475">
            <v>114.09</v>
          </cell>
        </row>
        <row r="476">
          <cell r="A476">
            <v>2220115</v>
          </cell>
        </row>
        <row r="476">
          <cell r="H476">
            <v>0.008866</v>
          </cell>
        </row>
        <row r="477">
          <cell r="A477">
            <v>2220199</v>
          </cell>
        </row>
        <row r="477">
          <cell r="H477">
            <v>0</v>
          </cell>
        </row>
        <row r="478">
          <cell r="A478">
            <v>22204</v>
          </cell>
        </row>
        <row r="478">
          <cell r="H478">
            <v>130.31</v>
          </cell>
        </row>
        <row r="479">
          <cell r="A479">
            <v>2220402</v>
          </cell>
        </row>
        <row r="479">
          <cell r="H479">
            <v>54.6</v>
          </cell>
        </row>
        <row r="480">
          <cell r="A480">
            <v>2220499</v>
          </cell>
        </row>
        <row r="480">
          <cell r="H480">
            <v>75.71</v>
          </cell>
        </row>
        <row r="481">
          <cell r="A481">
            <v>22205</v>
          </cell>
        </row>
        <row r="481">
          <cell r="H481">
            <v>44.3721</v>
          </cell>
        </row>
        <row r="482">
          <cell r="A482">
            <v>2220504</v>
          </cell>
        </row>
        <row r="482">
          <cell r="H482">
            <v>44.3721</v>
          </cell>
        </row>
        <row r="483">
          <cell r="A483">
            <v>224</v>
          </cell>
        </row>
        <row r="483">
          <cell r="H483">
            <v>2618.29829</v>
          </cell>
        </row>
        <row r="484">
          <cell r="A484">
            <v>22401</v>
          </cell>
        </row>
        <row r="484">
          <cell r="H484">
            <v>688.057416</v>
          </cell>
        </row>
        <row r="485">
          <cell r="A485">
            <v>2240101</v>
          </cell>
        </row>
        <row r="485">
          <cell r="H485">
            <v>598.249521</v>
          </cell>
        </row>
        <row r="486">
          <cell r="A486">
            <v>2240104</v>
          </cell>
        </row>
        <row r="486">
          <cell r="H486">
            <v>0</v>
          </cell>
        </row>
        <row r="487">
          <cell r="A487">
            <v>2240106</v>
          </cell>
        </row>
        <row r="487">
          <cell r="H487">
            <v>6.3</v>
          </cell>
        </row>
        <row r="488">
          <cell r="A488">
            <v>2240108</v>
          </cell>
        </row>
        <row r="488">
          <cell r="H488">
            <v>19</v>
          </cell>
        </row>
        <row r="489">
          <cell r="A489">
            <v>2240109</v>
          </cell>
        </row>
        <row r="489">
          <cell r="H489">
            <v>1</v>
          </cell>
        </row>
        <row r="490">
          <cell r="A490">
            <v>2240199</v>
          </cell>
        </row>
        <row r="490">
          <cell r="H490">
            <v>63.507895</v>
          </cell>
        </row>
        <row r="491">
          <cell r="A491">
            <v>22402</v>
          </cell>
        </row>
        <row r="491">
          <cell r="H491">
            <v>642.3</v>
          </cell>
        </row>
        <row r="492">
          <cell r="A492">
            <v>2240201</v>
          </cell>
        </row>
        <row r="492">
          <cell r="H492">
            <v>0</v>
          </cell>
        </row>
        <row r="493">
          <cell r="A493">
            <v>2240204</v>
          </cell>
        </row>
        <row r="493">
          <cell r="H493">
            <v>642.3</v>
          </cell>
        </row>
        <row r="494">
          <cell r="A494">
            <v>22404</v>
          </cell>
        </row>
        <row r="494">
          <cell r="H494">
            <v>0.09</v>
          </cell>
        </row>
        <row r="495">
          <cell r="A495">
            <v>2240404</v>
          </cell>
        </row>
        <row r="495">
          <cell r="H495">
            <v>0.09</v>
          </cell>
        </row>
        <row r="496">
          <cell r="A496">
            <v>22406</v>
          </cell>
        </row>
        <row r="496">
          <cell r="H496">
            <v>609.52344</v>
          </cell>
        </row>
        <row r="497">
          <cell r="A497">
            <v>2240601</v>
          </cell>
        </row>
        <row r="497">
          <cell r="H497">
            <v>494.4581</v>
          </cell>
        </row>
        <row r="498">
          <cell r="A498">
            <v>2240699</v>
          </cell>
        </row>
        <row r="498">
          <cell r="H498">
            <v>115.06534</v>
          </cell>
        </row>
        <row r="499">
          <cell r="A499">
            <v>22407</v>
          </cell>
        </row>
        <row r="499">
          <cell r="H499">
            <v>616.327434</v>
          </cell>
        </row>
        <row r="500">
          <cell r="A500">
            <v>2240703</v>
          </cell>
        </row>
        <row r="500">
          <cell r="H500">
            <v>0</v>
          </cell>
        </row>
        <row r="501">
          <cell r="A501">
            <v>2240799</v>
          </cell>
        </row>
        <row r="501">
          <cell r="H501">
            <v>616.327434</v>
          </cell>
        </row>
        <row r="502">
          <cell r="A502">
            <v>22499</v>
          </cell>
        </row>
        <row r="502">
          <cell r="H502">
            <v>62</v>
          </cell>
        </row>
        <row r="503">
          <cell r="A503">
            <v>2249999</v>
          </cell>
        </row>
        <row r="503">
          <cell r="H503">
            <v>62</v>
          </cell>
        </row>
        <row r="504">
          <cell r="A504">
            <v>227</v>
          </cell>
        </row>
        <row r="504">
          <cell r="H504">
            <v>0</v>
          </cell>
        </row>
        <row r="505">
          <cell r="A505">
            <v>227</v>
          </cell>
        </row>
        <row r="505">
          <cell r="H505">
            <v>0</v>
          </cell>
        </row>
        <row r="506">
          <cell r="A506">
            <v>227</v>
          </cell>
        </row>
        <row r="506">
          <cell r="H506">
            <v>0</v>
          </cell>
        </row>
        <row r="507">
          <cell r="A507">
            <v>229</v>
          </cell>
        </row>
        <row r="507">
          <cell r="H507">
            <v>264.58648</v>
          </cell>
        </row>
        <row r="508">
          <cell r="A508">
            <v>22902</v>
          </cell>
        </row>
        <row r="508">
          <cell r="H508">
            <v>0</v>
          </cell>
        </row>
        <row r="509">
          <cell r="A509">
            <v>2290201</v>
          </cell>
        </row>
        <row r="509">
          <cell r="H509">
            <v>0</v>
          </cell>
        </row>
        <row r="510">
          <cell r="A510">
            <v>22999</v>
          </cell>
        </row>
        <row r="510">
          <cell r="H510">
            <v>264.58648</v>
          </cell>
        </row>
        <row r="511">
          <cell r="A511">
            <v>2299999</v>
          </cell>
        </row>
        <row r="511">
          <cell r="H511">
            <v>264.58648</v>
          </cell>
        </row>
        <row r="512">
          <cell r="A512">
            <v>231</v>
          </cell>
        </row>
        <row r="512">
          <cell r="H512">
            <v>0</v>
          </cell>
        </row>
        <row r="513">
          <cell r="A513">
            <v>23103</v>
          </cell>
        </row>
        <row r="513">
          <cell r="H513">
            <v>0</v>
          </cell>
        </row>
        <row r="514">
          <cell r="A514">
            <v>2310303</v>
          </cell>
        </row>
        <row r="514">
          <cell r="H514">
            <v>0</v>
          </cell>
        </row>
        <row r="515">
          <cell r="A515">
            <v>23104</v>
          </cell>
        </row>
        <row r="515">
          <cell r="H515">
            <v>0</v>
          </cell>
        </row>
        <row r="516">
          <cell r="A516">
            <v>2310411</v>
          </cell>
        </row>
        <row r="516">
          <cell r="H516">
            <v>0</v>
          </cell>
        </row>
        <row r="517">
          <cell r="A517">
            <v>232</v>
          </cell>
        </row>
        <row r="517">
          <cell r="H517">
            <v>2927.236033</v>
          </cell>
        </row>
        <row r="518">
          <cell r="A518">
            <v>23203</v>
          </cell>
        </row>
        <row r="518">
          <cell r="H518">
            <v>2927.236033</v>
          </cell>
        </row>
        <row r="519">
          <cell r="A519">
            <v>2320301</v>
          </cell>
        </row>
        <row r="519">
          <cell r="H519">
            <v>2898.7584</v>
          </cell>
        </row>
        <row r="520">
          <cell r="A520">
            <v>2320303</v>
          </cell>
        </row>
        <row r="520">
          <cell r="H520">
            <v>28.48</v>
          </cell>
        </row>
        <row r="521">
          <cell r="A521">
            <v>233</v>
          </cell>
        </row>
        <row r="521">
          <cell r="H521">
            <v>22.528663</v>
          </cell>
        </row>
        <row r="522">
          <cell r="A522">
            <v>23303</v>
          </cell>
        </row>
        <row r="522">
          <cell r="H522">
            <v>22.528663</v>
          </cell>
        </row>
        <row r="523">
          <cell r="A523">
            <v>23303</v>
          </cell>
        </row>
        <row r="523">
          <cell r="H523">
            <v>22.528663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附表1  全县收入调整表 "/>
      <sheetName val="附表2全县一般公共预算支出表"/>
      <sheetName val="附表3-1县本级一般公共预算支出调整表"/>
      <sheetName val="附表3-2上级转移支付支出表"/>
      <sheetName val="附表3-3上年结转支出调整表"/>
      <sheetName val="附表4修文县一般公共预算转移支付情况表"/>
      <sheetName val="附表5社会保险基金收入支出调整表 "/>
      <sheetName val="附表6基金收入调整表"/>
      <sheetName val="附表7基金支出调整表"/>
      <sheetName val="附表8修文县2024年预备费使用情况表（8月）"/>
      <sheetName val="附表92024年预算调整平衡测算表（一般公共预算） "/>
      <sheetName val="附表102024年预算调整平衡测算表（政府性基金）"/>
      <sheetName val="附表11新增一般债券新增安排其他资本性支出项目情况表"/>
      <sheetName val="附表122023年一般债项目资金未使用情况表"/>
      <sheetName val="附表132023年一般债项目资金未使用拟置换项目明细表"/>
      <sheetName val="附表14县域经济高质量发展财政激励奖补资金拟支持项目表"/>
      <sheetName val="附表15修文县2024年地方政府再融资债券发行需求情况表"/>
      <sheetName val="附表16直达资金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附表7：</v>
          </cell>
        </row>
        <row r="2">
          <cell r="A2" t="str">
            <v>修文县2024年县本级基金支出预算调整表(草案)</v>
          </cell>
        </row>
        <row r="4">
          <cell r="A4" t="str">
            <v>科目</v>
          </cell>
        </row>
        <row r="6">
          <cell r="A6" t="str">
            <v>合计</v>
          </cell>
        </row>
        <row r="6">
          <cell r="P6">
            <v>247424</v>
          </cell>
        </row>
        <row r="7">
          <cell r="A7">
            <v>212</v>
          </cell>
        </row>
        <row r="7">
          <cell r="P7">
            <v>220002</v>
          </cell>
        </row>
        <row r="8">
          <cell r="A8">
            <v>21208</v>
          </cell>
        </row>
        <row r="8">
          <cell r="P8">
            <v>218903</v>
          </cell>
        </row>
        <row r="9">
          <cell r="A9">
            <v>2120801</v>
          </cell>
        </row>
        <row r="9">
          <cell r="P9">
            <v>196133</v>
          </cell>
        </row>
        <row r="10">
          <cell r="A10">
            <v>2120802</v>
          </cell>
        </row>
        <row r="10">
          <cell r="P10">
            <v>545</v>
          </cell>
        </row>
        <row r="11">
          <cell r="A11">
            <v>2120803</v>
          </cell>
        </row>
        <row r="11">
          <cell r="P11">
            <v>15066</v>
          </cell>
        </row>
        <row r="12">
          <cell r="A12">
            <v>2120804</v>
          </cell>
        </row>
        <row r="12">
          <cell r="P12">
            <v>344</v>
          </cell>
        </row>
        <row r="13">
          <cell r="A13">
            <v>2120806</v>
          </cell>
        </row>
        <row r="13">
          <cell r="P13">
            <v>3039</v>
          </cell>
        </row>
        <row r="14">
          <cell r="A14">
            <v>2120811</v>
          </cell>
        </row>
        <row r="14">
          <cell r="P14">
            <v>20</v>
          </cell>
        </row>
        <row r="15">
          <cell r="A15">
            <v>2120814</v>
          </cell>
        </row>
        <row r="15">
          <cell r="P15">
            <v>700</v>
          </cell>
        </row>
        <row r="16">
          <cell r="A16">
            <v>2120899</v>
          </cell>
        </row>
        <row r="16">
          <cell r="P16">
            <v>3056</v>
          </cell>
        </row>
        <row r="17">
          <cell r="A17">
            <v>21211</v>
          </cell>
        </row>
        <row r="17">
          <cell r="P17">
            <v>212</v>
          </cell>
        </row>
        <row r="18">
          <cell r="A18">
            <v>21213</v>
          </cell>
        </row>
        <row r="18">
          <cell r="P18">
            <v>0</v>
          </cell>
        </row>
        <row r="19">
          <cell r="A19">
            <v>2121302</v>
          </cell>
        </row>
        <row r="19">
          <cell r="P19">
            <v>0</v>
          </cell>
        </row>
        <row r="20">
          <cell r="A20">
            <v>21214</v>
          </cell>
        </row>
        <row r="20">
          <cell r="P20">
            <v>887</v>
          </cell>
        </row>
        <row r="21">
          <cell r="A21">
            <v>2121401</v>
          </cell>
        </row>
        <row r="21">
          <cell r="P21">
            <v>887</v>
          </cell>
        </row>
        <row r="22">
          <cell r="A22">
            <v>213</v>
          </cell>
        </row>
        <row r="22">
          <cell r="P22">
            <v>1447</v>
          </cell>
        </row>
        <row r="23">
          <cell r="A23">
            <v>21366</v>
          </cell>
        </row>
        <row r="23">
          <cell r="P23">
            <v>52</v>
          </cell>
        </row>
        <row r="24">
          <cell r="A24">
            <v>2136601</v>
          </cell>
        </row>
        <row r="24">
          <cell r="P24">
            <v>52</v>
          </cell>
        </row>
        <row r="25">
          <cell r="A25">
            <v>21372</v>
          </cell>
        </row>
        <row r="25">
          <cell r="P25">
            <v>1395</v>
          </cell>
        </row>
        <row r="26">
          <cell r="A26">
            <v>2137201</v>
          </cell>
        </row>
        <row r="26">
          <cell r="P26">
            <v>567</v>
          </cell>
        </row>
        <row r="27">
          <cell r="A27">
            <v>2137202</v>
          </cell>
        </row>
        <row r="27">
          <cell r="P27">
            <v>828</v>
          </cell>
        </row>
        <row r="28">
          <cell r="A28">
            <v>229</v>
          </cell>
        </row>
        <row r="28">
          <cell r="P28">
            <v>284</v>
          </cell>
        </row>
        <row r="29">
          <cell r="A29">
            <v>22904</v>
          </cell>
        </row>
        <row r="29">
          <cell r="P29">
            <v>3</v>
          </cell>
        </row>
        <row r="30">
          <cell r="A30">
            <v>2290402</v>
          </cell>
        </row>
        <row r="30">
          <cell r="P30">
            <v>3</v>
          </cell>
        </row>
        <row r="31">
          <cell r="A31">
            <v>22960</v>
          </cell>
        </row>
        <row r="31">
          <cell r="P31">
            <v>281</v>
          </cell>
        </row>
        <row r="32">
          <cell r="A32">
            <v>2296002</v>
          </cell>
        </row>
        <row r="32">
          <cell r="P32">
            <v>250</v>
          </cell>
        </row>
        <row r="33">
          <cell r="A33">
            <v>2296003</v>
          </cell>
        </row>
        <row r="33">
          <cell r="P33">
            <v>28</v>
          </cell>
        </row>
        <row r="34">
          <cell r="A34">
            <v>2296006</v>
          </cell>
        </row>
        <row r="34">
          <cell r="P34">
            <v>3</v>
          </cell>
        </row>
        <row r="35">
          <cell r="A35">
            <v>231</v>
          </cell>
        </row>
        <row r="35">
          <cell r="P35">
            <v>5900</v>
          </cell>
        </row>
        <row r="36">
          <cell r="A36">
            <v>23104</v>
          </cell>
        </row>
        <row r="36">
          <cell r="P36">
            <v>5900</v>
          </cell>
        </row>
        <row r="37">
          <cell r="A37">
            <v>2310411</v>
          </cell>
        </row>
        <row r="37">
          <cell r="P37">
            <v>5900</v>
          </cell>
        </row>
        <row r="38">
          <cell r="A38">
            <v>232</v>
          </cell>
        </row>
        <row r="38">
          <cell r="P38">
            <v>18000</v>
          </cell>
        </row>
        <row r="39">
          <cell r="A39">
            <v>23204</v>
          </cell>
        </row>
        <row r="39">
          <cell r="P39">
            <v>18000</v>
          </cell>
        </row>
        <row r="40">
          <cell r="A40">
            <v>2320499</v>
          </cell>
        </row>
        <row r="40">
          <cell r="P40">
            <v>18000</v>
          </cell>
        </row>
        <row r="41">
          <cell r="A41">
            <v>233</v>
          </cell>
        </row>
        <row r="41">
          <cell r="P41">
            <v>100</v>
          </cell>
        </row>
        <row r="42">
          <cell r="A42">
            <v>23304</v>
          </cell>
        </row>
        <row r="42">
          <cell r="P42">
            <v>100</v>
          </cell>
        </row>
        <row r="43">
          <cell r="A43">
            <v>2330499</v>
          </cell>
        </row>
        <row r="43">
          <cell r="P43">
            <v>100</v>
          </cell>
        </row>
        <row r="44">
          <cell r="A44">
            <v>234</v>
          </cell>
        </row>
        <row r="44">
          <cell r="P44">
            <v>1691</v>
          </cell>
        </row>
        <row r="45">
          <cell r="A45">
            <v>23402</v>
          </cell>
        </row>
        <row r="45">
          <cell r="P45">
            <v>1691</v>
          </cell>
        </row>
        <row r="46">
          <cell r="A46">
            <v>2340299</v>
          </cell>
        </row>
        <row r="46">
          <cell r="P46">
            <v>1691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view="pageBreakPreview" zoomScaleNormal="100" workbookViewId="0">
      <selection activeCell="O13" sqref="O13"/>
    </sheetView>
  </sheetViews>
  <sheetFormatPr defaultColWidth="9" defaultRowHeight="14.25"/>
  <cols>
    <col min="1" max="1" width="6.125" customWidth="1"/>
    <col min="6" max="7" width="17"/>
  </cols>
  <sheetData>
    <row r="1" ht="18.75" spans="1:2">
      <c r="A1" s="457" t="s">
        <v>0</v>
      </c>
      <c r="B1" s="457"/>
    </row>
    <row r="2" spans="1:12">
      <c r="A2" s="458" t="s">
        <v>1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</row>
    <row r="3" spans="1:12">
      <c r="A3" s="458"/>
      <c r="B3" s="458"/>
      <c r="C3" s="458"/>
      <c r="D3" s="458"/>
      <c r="E3" s="458"/>
      <c r="F3" s="458"/>
      <c r="G3" s="458"/>
      <c r="H3" s="458"/>
      <c r="I3" s="458"/>
      <c r="J3" s="458"/>
      <c r="K3" s="458"/>
      <c r="L3" s="458"/>
    </row>
    <row r="4" spans="1:12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</row>
    <row r="5" spans="1:12">
      <c r="A5" s="458"/>
      <c r="B5" s="458"/>
      <c r="C5" s="458"/>
      <c r="D5" s="458"/>
      <c r="E5" s="458"/>
      <c r="F5" s="458"/>
      <c r="G5" s="458"/>
      <c r="H5" s="458"/>
      <c r="I5" s="458"/>
      <c r="J5" s="458"/>
      <c r="K5" s="458"/>
      <c r="L5" s="458"/>
    </row>
    <row r="6" spans="1:12">
      <c r="A6" s="458"/>
      <c r="B6" s="458"/>
      <c r="C6" s="458"/>
      <c r="D6" s="458"/>
      <c r="E6" s="458"/>
      <c r="F6" s="458"/>
      <c r="G6" s="458"/>
      <c r="H6" s="458"/>
      <c r="I6" s="458"/>
      <c r="J6" s="458"/>
      <c r="K6" s="458"/>
      <c r="L6" s="458"/>
    </row>
    <row r="7" spans="1:12">
      <c r="A7" s="458"/>
      <c r="B7" s="458"/>
      <c r="C7" s="458"/>
      <c r="D7" s="458"/>
      <c r="E7" s="458"/>
      <c r="F7" s="458"/>
      <c r="G7" s="458"/>
      <c r="H7" s="458"/>
      <c r="I7" s="458"/>
      <c r="J7" s="458"/>
      <c r="K7" s="458"/>
      <c r="L7" s="458"/>
    </row>
    <row r="8" spans="1:12">
      <c r="A8" s="458"/>
      <c r="B8" s="458"/>
      <c r="C8" s="458"/>
      <c r="D8" s="458"/>
      <c r="E8" s="458"/>
      <c r="F8" s="458"/>
      <c r="G8" s="458"/>
      <c r="H8" s="458"/>
      <c r="I8" s="458"/>
      <c r="J8" s="458"/>
      <c r="K8" s="458"/>
      <c r="L8" s="458"/>
    </row>
    <row r="9" spans="1:12">
      <c r="A9" s="458"/>
      <c r="B9" s="458"/>
      <c r="C9" s="458"/>
      <c r="D9" s="458"/>
      <c r="E9" s="458"/>
      <c r="F9" s="458"/>
      <c r="G9" s="458"/>
      <c r="H9" s="458"/>
      <c r="I9" s="458"/>
      <c r="J9" s="458"/>
      <c r="K9" s="458"/>
      <c r="L9" s="458"/>
    </row>
    <row r="10" ht="27" customHeight="1" spans="1:1">
      <c r="A10" s="459"/>
    </row>
    <row r="11" ht="27" customHeight="1" spans="1:1">
      <c r="A11" s="460"/>
    </row>
    <row r="12" ht="27" customHeight="1" spans="1:1">
      <c r="A12" s="460"/>
    </row>
    <row r="13" ht="27" customHeight="1" spans="1:1">
      <c r="A13" s="460"/>
    </row>
    <row r="14" ht="27" customHeight="1" spans="1:1">
      <c r="A14" s="460"/>
    </row>
    <row r="15" ht="27" customHeight="1" spans="1:1">
      <c r="A15" s="460"/>
    </row>
    <row r="16" ht="27" customHeight="1" spans="1:1">
      <c r="A16" s="460"/>
    </row>
    <row r="17" ht="27" customHeight="1" spans="1:1">
      <c r="A17" s="460"/>
    </row>
    <row r="18" ht="27" customHeight="1" spans="1:1">
      <c r="A18" s="460"/>
    </row>
    <row r="19" ht="42" customHeight="1" spans="1:12">
      <c r="A19" s="461" t="s">
        <v>2</v>
      </c>
      <c r="B19" s="461"/>
      <c r="C19" s="461"/>
      <c r="D19" s="461"/>
      <c r="E19" s="461"/>
      <c r="F19" s="461"/>
      <c r="G19" s="461"/>
      <c r="H19" s="461"/>
      <c r="I19" s="461"/>
      <c r="J19" s="461"/>
      <c r="K19" s="461"/>
      <c r="L19" s="461"/>
    </row>
    <row r="20" ht="42" customHeight="1" spans="1:12">
      <c r="A20" s="462"/>
      <c r="B20" s="463"/>
      <c r="C20" s="463"/>
      <c r="D20" s="463"/>
      <c r="E20" s="463"/>
      <c r="F20" s="464">
        <v>45809</v>
      </c>
      <c r="G20" s="464"/>
      <c r="H20" s="463"/>
      <c r="I20" s="463"/>
      <c r="J20" s="463"/>
      <c r="K20" s="463"/>
      <c r="L20" s="463"/>
    </row>
  </sheetData>
  <mergeCells count="4">
    <mergeCell ref="A1:B1"/>
    <mergeCell ref="A19:L19"/>
    <mergeCell ref="F20:G20"/>
    <mergeCell ref="A2:L9"/>
  </mergeCells>
  <pageMargins left="0.75" right="0.75" top="1" bottom="1" header="0.5" footer="0.5"/>
  <pageSetup paperSize="9" scale="9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  <pageSetUpPr fitToPage="1"/>
  </sheetPr>
  <dimension ref="A1:I10"/>
  <sheetViews>
    <sheetView workbookViewId="0">
      <selection activeCell="E13" sqref="E13"/>
    </sheetView>
  </sheetViews>
  <sheetFormatPr defaultColWidth="9" defaultRowHeight="14.25"/>
  <cols>
    <col min="1" max="1" width="9.25"/>
    <col min="2" max="2" width="27.375" customWidth="1"/>
    <col min="3" max="5" width="13.75" style="21" customWidth="1"/>
    <col min="6" max="6" width="15" customWidth="1"/>
    <col min="7" max="7" width="10.25" style="21" customWidth="1"/>
    <col min="8" max="8" width="10.25" customWidth="1"/>
    <col min="9" max="9" width="8.375" customWidth="1"/>
    <col min="10" max="10" width="13.75"/>
  </cols>
  <sheetData>
    <row r="1" ht="16.5" customHeight="1" spans="1:9">
      <c r="A1" s="235" t="s">
        <v>730</v>
      </c>
      <c r="B1" s="236"/>
      <c r="C1" s="237"/>
      <c r="D1" s="238"/>
      <c r="E1" s="238"/>
      <c r="F1" s="239"/>
      <c r="G1" s="240"/>
      <c r="H1" s="239"/>
      <c r="I1" s="259"/>
    </row>
    <row r="2" ht="20.25" spans="1:9">
      <c r="A2" s="241" t="s">
        <v>731</v>
      </c>
      <c r="B2" s="242"/>
      <c r="C2" s="194"/>
      <c r="D2" s="194"/>
      <c r="E2" s="194"/>
      <c r="F2" s="193"/>
      <c r="G2" s="194"/>
      <c r="H2" s="193"/>
      <c r="I2" s="260"/>
    </row>
    <row r="3" customHeight="1" spans="1:9">
      <c r="A3" s="180" t="s">
        <v>42</v>
      </c>
      <c r="B3" s="243"/>
      <c r="C3" s="244"/>
      <c r="D3" s="240"/>
      <c r="E3" s="240"/>
      <c r="F3" s="239"/>
      <c r="G3" s="245" t="s">
        <v>43</v>
      </c>
      <c r="H3" s="246"/>
      <c r="I3" s="261"/>
    </row>
    <row r="4" ht="30" customHeight="1" spans="1:9">
      <c r="A4" s="247" t="s">
        <v>44</v>
      </c>
      <c r="B4" s="248" t="s">
        <v>45</v>
      </c>
      <c r="C4" s="249" t="s">
        <v>46</v>
      </c>
      <c r="D4" s="204" t="s">
        <v>47</v>
      </c>
      <c r="E4" s="204" t="s">
        <v>48</v>
      </c>
      <c r="F4" s="250" t="s">
        <v>732</v>
      </c>
      <c r="G4" s="204" t="s">
        <v>50</v>
      </c>
      <c r="H4" s="250" t="s">
        <v>51</v>
      </c>
      <c r="I4" s="262"/>
    </row>
    <row r="5" ht="30" customHeight="1" spans="1:9">
      <c r="A5" s="251">
        <v>10301</v>
      </c>
      <c r="B5" s="252" t="s">
        <v>733</v>
      </c>
      <c r="C5" s="210">
        <f>SUM(C6:C10)</f>
        <v>180000</v>
      </c>
      <c r="D5" s="210">
        <f>SUM(D6:D10)</f>
        <v>241500</v>
      </c>
      <c r="E5" s="210">
        <f>SUM(E6:E10)</f>
        <v>240080.516366</v>
      </c>
      <c r="F5" s="228">
        <f>E5/D5</f>
        <v>0.994122220977226</v>
      </c>
      <c r="G5" s="210">
        <f>SUM(G6:G10)</f>
        <v>265725.336457</v>
      </c>
      <c r="H5" s="228">
        <f t="shared" ref="H5:H10" si="0">E5/G5-1</f>
        <v>-0.0965087500986188</v>
      </c>
      <c r="I5" s="263"/>
    </row>
    <row r="6" ht="30" customHeight="1" spans="1:9">
      <c r="A6" s="253">
        <v>1030146</v>
      </c>
      <c r="B6" s="254" t="s">
        <v>734</v>
      </c>
      <c r="C6" s="255">
        <v>600</v>
      </c>
      <c r="D6" s="256">
        <v>1078.36</v>
      </c>
      <c r="E6" s="256">
        <v>1085.754325</v>
      </c>
      <c r="F6" s="229">
        <f t="shared" ref="F5:F10" si="1">E6/D6</f>
        <v>1.00685700971846</v>
      </c>
      <c r="G6" s="256">
        <v>6176.5096</v>
      </c>
      <c r="H6" s="229">
        <f t="shared" si="0"/>
        <v>-0.824212314832312</v>
      </c>
      <c r="I6" s="264"/>
    </row>
    <row r="7" ht="30" customHeight="1" spans="1:9">
      <c r="A7" s="253">
        <v>1030147</v>
      </c>
      <c r="B7" s="254" t="s">
        <v>735</v>
      </c>
      <c r="C7" s="255">
        <v>500</v>
      </c>
      <c r="D7" s="256">
        <v>580</v>
      </c>
      <c r="E7" s="256">
        <v>301.055775</v>
      </c>
      <c r="F7" s="229">
        <f t="shared" si="1"/>
        <v>0.519061681034483</v>
      </c>
      <c r="G7" s="256">
        <v>597.280808</v>
      </c>
      <c r="H7" s="229">
        <f t="shared" si="0"/>
        <v>-0.495956054559851</v>
      </c>
      <c r="I7" s="264"/>
    </row>
    <row r="8" ht="30" customHeight="1" spans="1:9">
      <c r="A8" s="253">
        <v>1030148</v>
      </c>
      <c r="B8" s="254" t="s">
        <v>736</v>
      </c>
      <c r="C8" s="255">
        <v>176853</v>
      </c>
      <c r="D8" s="257">
        <v>238394.64</v>
      </c>
      <c r="E8" s="256">
        <v>236958.310667</v>
      </c>
      <c r="F8" s="229">
        <f t="shared" si="1"/>
        <v>0.993974993175182</v>
      </c>
      <c r="G8" s="256">
        <v>257096.848426</v>
      </c>
      <c r="H8" s="229">
        <f t="shared" si="0"/>
        <v>-0.0783305508499706</v>
      </c>
      <c r="I8" s="264"/>
    </row>
    <row r="9" ht="30" customHeight="1" spans="1:9">
      <c r="A9" s="253">
        <v>1030156</v>
      </c>
      <c r="B9" s="254" t="s">
        <v>737</v>
      </c>
      <c r="C9" s="255">
        <v>1000</v>
      </c>
      <c r="D9" s="256">
        <v>400</v>
      </c>
      <c r="E9" s="256">
        <v>517.02959</v>
      </c>
      <c r="F9" s="229">
        <f t="shared" si="1"/>
        <v>1.292573975</v>
      </c>
      <c r="G9" s="256">
        <v>1002.22339</v>
      </c>
      <c r="H9" s="229">
        <f t="shared" si="0"/>
        <v>-0.484117418173607</v>
      </c>
      <c r="I9" s="264"/>
    </row>
    <row r="10" ht="30" customHeight="1" spans="1:9">
      <c r="A10" s="253">
        <v>1030178</v>
      </c>
      <c r="B10" s="258" t="s">
        <v>738</v>
      </c>
      <c r="C10" s="255">
        <v>1047</v>
      </c>
      <c r="D10" s="256">
        <v>1047</v>
      </c>
      <c r="E10" s="256">
        <v>1218.366009</v>
      </c>
      <c r="F10" s="229">
        <f t="shared" si="1"/>
        <v>1.16367336103152</v>
      </c>
      <c r="G10" s="256">
        <v>852.474233</v>
      </c>
      <c r="H10" s="229">
        <f t="shared" si="0"/>
        <v>0.429211537235988</v>
      </c>
      <c r="I10" s="265"/>
    </row>
  </sheetData>
  <mergeCells count="2">
    <mergeCell ref="A2:H2"/>
    <mergeCell ref="G3:H3"/>
  </mergeCells>
  <printOptions horizontalCentered="1"/>
  <pageMargins left="0.511805555555556" right="0.511805555555556" top="1" bottom="1" header="0.511805555555556" footer="0.511805555555556"/>
  <pageSetup paperSize="9" fitToHeight="0" orientation="landscape" horizontalDpi="600"/>
  <headerFooter alignWithMargins="0" scaleWithDoc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FFFF00"/>
    <pageSetUpPr fitToPage="1"/>
  </sheetPr>
  <dimension ref="A1:L77"/>
  <sheetViews>
    <sheetView view="pageBreakPreview" zoomScaleNormal="100" topLeftCell="A60" workbookViewId="0">
      <selection activeCell="E12" sqref="E12"/>
    </sheetView>
  </sheetViews>
  <sheetFormatPr defaultColWidth="9" defaultRowHeight="14.25"/>
  <cols>
    <col min="1" max="1" width="11.125" style="188" customWidth="1"/>
    <col min="2" max="2" width="26.875" customWidth="1"/>
    <col min="3" max="4" width="12.625" style="21" customWidth="1"/>
    <col min="5" max="5" width="11.5" style="21" customWidth="1"/>
    <col min="6" max="6" width="12.625" style="21" customWidth="1"/>
    <col min="7" max="7" width="12.625" style="189" customWidth="1"/>
    <col min="8" max="8" width="11.5" style="189" customWidth="1"/>
    <col min="9" max="9" width="12.625" style="189" customWidth="1"/>
    <col min="10" max="11" width="12.625" style="190" customWidth="1"/>
    <col min="12" max="12" width="11.5" style="191" customWidth="1"/>
  </cols>
  <sheetData>
    <row r="1" spans="1:1">
      <c r="A1" s="192" t="s">
        <v>739</v>
      </c>
    </row>
    <row r="2" ht="46.5" customHeight="1" spans="2:12">
      <c r="B2" s="193" t="s">
        <v>21</v>
      </c>
      <c r="C2" s="194"/>
      <c r="D2" s="194"/>
      <c r="E2" s="194"/>
      <c r="F2" s="194"/>
      <c r="G2" s="194"/>
      <c r="H2" s="194"/>
      <c r="L2" s="193"/>
    </row>
    <row r="3" ht="21" customHeight="1" spans="1:12">
      <c r="A3" s="195" t="s">
        <v>42</v>
      </c>
      <c r="B3" s="196"/>
      <c r="C3" s="197"/>
      <c r="D3" s="197"/>
      <c r="E3" s="197"/>
      <c r="F3" s="197"/>
      <c r="G3" s="197"/>
      <c r="H3" s="198"/>
      <c r="L3" s="221" t="s">
        <v>43</v>
      </c>
    </row>
    <row r="4" ht="30" customHeight="1" spans="1:12">
      <c r="A4" s="199" t="s">
        <v>44</v>
      </c>
      <c r="B4" s="200" t="s">
        <v>740</v>
      </c>
      <c r="C4" s="201" t="s">
        <v>89</v>
      </c>
      <c r="D4" s="202"/>
      <c r="E4" s="202"/>
      <c r="F4" s="203"/>
      <c r="G4" s="204" t="s">
        <v>48</v>
      </c>
      <c r="H4" s="204"/>
      <c r="I4" s="204"/>
      <c r="J4" s="222"/>
      <c r="K4" s="222"/>
      <c r="L4" s="223"/>
    </row>
    <row r="5" ht="20" customHeight="1" spans="1:12">
      <c r="A5" s="199"/>
      <c r="B5" s="200"/>
      <c r="C5" s="204" t="s">
        <v>46</v>
      </c>
      <c r="D5" s="204" t="s">
        <v>90</v>
      </c>
      <c r="E5" s="204" t="s">
        <v>92</v>
      </c>
      <c r="F5" s="205" t="s">
        <v>93</v>
      </c>
      <c r="G5" s="204" t="s">
        <v>741</v>
      </c>
      <c r="H5" s="206" t="s">
        <v>742</v>
      </c>
      <c r="I5" s="206"/>
      <c r="J5" s="206"/>
      <c r="K5" s="224" t="s">
        <v>50</v>
      </c>
      <c r="L5" s="200" t="s">
        <v>51</v>
      </c>
    </row>
    <row r="6" ht="30" customHeight="1" spans="1:12">
      <c r="A6" s="199"/>
      <c r="B6" s="200"/>
      <c r="C6" s="207"/>
      <c r="D6" s="204"/>
      <c r="E6" s="204"/>
      <c r="F6" s="208"/>
      <c r="G6" s="207"/>
      <c r="H6" s="209" t="s">
        <v>743</v>
      </c>
      <c r="I6" s="208" t="s">
        <v>744</v>
      </c>
      <c r="J6" s="225" t="s">
        <v>745</v>
      </c>
      <c r="K6" s="226"/>
      <c r="L6" s="227"/>
    </row>
    <row r="7" ht="30" customHeight="1" spans="1:12">
      <c r="A7" s="199" t="s">
        <v>746</v>
      </c>
      <c r="B7" s="200"/>
      <c r="C7" s="210">
        <f>+C8+C14+C36+C44+C47+C50+C64+C69+C73</f>
        <v>177653</v>
      </c>
      <c r="D7" s="210">
        <f>+D8+D14+D36+D50+D64+D69+D73</f>
        <v>241524</v>
      </c>
      <c r="E7" s="210">
        <f>+E8+E14+E36+E44+E47+E50+E64+E69+E73</f>
        <v>19561.2271</v>
      </c>
      <c r="F7" s="210">
        <f>F8+F14+F36+F44+F47+F50+F64+F69+F73</f>
        <v>261085.2271</v>
      </c>
      <c r="G7" s="210">
        <f>+G8+G14+G36+G44+G47+G50+G64+G69+G73</f>
        <v>256380.753725</v>
      </c>
      <c r="H7" s="210">
        <f>H8+H14+H36+H44+H47+H50+H64+H69+H73</f>
        <v>7704.393405</v>
      </c>
      <c r="I7" s="210">
        <f>I8+I14+I36+I44+I47+I50+I64+I69+I73+1</f>
        <v>237327.36032</v>
      </c>
      <c r="J7" s="210">
        <f>J8+J14+J36+J44+J47+J50+J64+J69+J73</f>
        <v>11350</v>
      </c>
      <c r="K7" s="210">
        <v>272030.416349</v>
      </c>
      <c r="L7" s="228">
        <f t="shared" ref="L7:L23" si="0">IFERROR(G7/K7-1,"-")</f>
        <v>-0.0575290911731074</v>
      </c>
    </row>
    <row r="8" spans="1:12">
      <c r="A8" s="211">
        <v>208</v>
      </c>
      <c r="B8" s="212" t="s">
        <v>160</v>
      </c>
      <c r="C8" s="213">
        <f t="shared" ref="C8:G8" si="1">C9+C12</f>
        <v>0</v>
      </c>
      <c r="D8" s="213">
        <f t="shared" si="1"/>
        <v>0</v>
      </c>
      <c r="E8" s="213">
        <f t="shared" si="1"/>
        <v>0</v>
      </c>
      <c r="F8" s="213">
        <f t="shared" si="1"/>
        <v>0</v>
      </c>
      <c r="G8" s="213">
        <f t="shared" si="1"/>
        <v>0</v>
      </c>
      <c r="H8" s="214">
        <v>0</v>
      </c>
      <c r="I8" s="214">
        <v>0</v>
      </c>
      <c r="J8" s="214">
        <v>0</v>
      </c>
      <c r="K8" s="214">
        <v>198.6</v>
      </c>
      <c r="L8" s="228">
        <f t="shared" si="0"/>
        <v>-1</v>
      </c>
    </row>
    <row r="9" ht="25" customHeight="1" spans="1:12">
      <c r="A9" s="215">
        <v>20822</v>
      </c>
      <c r="B9" s="216" t="s">
        <v>747</v>
      </c>
      <c r="C9" s="217">
        <f t="shared" ref="C9:G9" si="2">SUM(C10:C11)</f>
        <v>0</v>
      </c>
      <c r="D9" s="217">
        <f t="shared" si="2"/>
        <v>0</v>
      </c>
      <c r="E9" s="217">
        <f t="shared" si="2"/>
        <v>0</v>
      </c>
      <c r="F9" s="217">
        <f t="shared" si="2"/>
        <v>0</v>
      </c>
      <c r="G9" s="217">
        <f t="shared" si="2"/>
        <v>0</v>
      </c>
      <c r="H9" s="218">
        <v>0</v>
      </c>
      <c r="I9" s="218">
        <v>0</v>
      </c>
      <c r="J9" s="218">
        <v>0</v>
      </c>
      <c r="K9" s="218">
        <v>198.6</v>
      </c>
      <c r="L9" s="229">
        <f t="shared" si="0"/>
        <v>-1</v>
      </c>
    </row>
    <row r="10" spans="1:12">
      <c r="A10" s="215">
        <v>2082201</v>
      </c>
      <c r="B10" s="219" t="s">
        <v>748</v>
      </c>
      <c r="C10" s="218">
        <v>0</v>
      </c>
      <c r="D10" s="218">
        <v>0</v>
      </c>
      <c r="E10" s="217">
        <v>0</v>
      </c>
      <c r="F10" s="218">
        <v>0</v>
      </c>
      <c r="G10" s="220">
        <v>0</v>
      </c>
      <c r="H10" s="218">
        <v>0</v>
      </c>
      <c r="I10" s="218">
        <v>0</v>
      </c>
      <c r="J10" s="230">
        <v>0</v>
      </c>
      <c r="K10" s="230">
        <v>198.6</v>
      </c>
      <c r="L10" s="229">
        <f t="shared" si="0"/>
        <v>-1</v>
      </c>
    </row>
    <row r="11" spans="1:12">
      <c r="A11" s="215">
        <v>2082202</v>
      </c>
      <c r="B11" s="219" t="s">
        <v>749</v>
      </c>
      <c r="C11" s="218">
        <v>0</v>
      </c>
      <c r="D11" s="218">
        <v>0</v>
      </c>
      <c r="E11" s="217">
        <v>0</v>
      </c>
      <c r="F11" s="218">
        <v>0</v>
      </c>
      <c r="G11" s="220">
        <v>0</v>
      </c>
      <c r="H11" s="218">
        <v>0</v>
      </c>
      <c r="I11" s="218">
        <v>0</v>
      </c>
      <c r="J11" s="230">
        <v>0</v>
      </c>
      <c r="K11" s="230">
        <v>0</v>
      </c>
      <c r="L11" s="229" t="str">
        <f t="shared" si="0"/>
        <v>-</v>
      </c>
    </row>
    <row r="12" ht="36" customHeight="1" spans="1:12">
      <c r="A12" s="215">
        <v>20823</v>
      </c>
      <c r="B12" s="216" t="s">
        <v>750</v>
      </c>
      <c r="C12" s="218">
        <v>0</v>
      </c>
      <c r="D12" s="218">
        <v>0</v>
      </c>
      <c r="E12" s="217">
        <f t="shared" ref="E12:G12" si="3">SUM(E13:E13)</f>
        <v>0</v>
      </c>
      <c r="F12" s="217">
        <f t="shared" si="3"/>
        <v>0</v>
      </c>
      <c r="G12" s="217">
        <f t="shared" si="3"/>
        <v>0</v>
      </c>
      <c r="H12" s="218">
        <v>0</v>
      </c>
      <c r="I12" s="218">
        <v>0</v>
      </c>
      <c r="J12" s="218">
        <v>0</v>
      </c>
      <c r="K12" s="218">
        <v>0</v>
      </c>
      <c r="L12" s="229" t="str">
        <f t="shared" si="0"/>
        <v>-</v>
      </c>
    </row>
    <row r="13" spans="1:12">
      <c r="A13" s="215">
        <v>2082302</v>
      </c>
      <c r="B13" s="219" t="s">
        <v>749</v>
      </c>
      <c r="C13" s="218">
        <v>0</v>
      </c>
      <c r="D13" s="218">
        <v>0</v>
      </c>
      <c r="E13" s="217">
        <v>0</v>
      </c>
      <c r="F13" s="218">
        <f t="shared" ref="F13:F23" si="4">D13+E13</f>
        <v>0</v>
      </c>
      <c r="G13" s="220">
        <v>0</v>
      </c>
      <c r="H13" s="218">
        <v>0</v>
      </c>
      <c r="I13" s="218">
        <v>0</v>
      </c>
      <c r="J13" s="231">
        <v>0</v>
      </c>
      <c r="K13" s="231">
        <v>0</v>
      </c>
      <c r="L13" s="229" t="str">
        <f t="shared" si="0"/>
        <v>-</v>
      </c>
    </row>
    <row r="14" spans="1:12">
      <c r="A14" s="211">
        <v>212</v>
      </c>
      <c r="B14" s="212" t="s">
        <v>205</v>
      </c>
      <c r="C14" s="213">
        <f>SUM(C15,C24,C28,C27,C32)</f>
        <v>158552</v>
      </c>
      <c r="D14" s="213">
        <f>SUM(D15,D24,D28,D27,D32)</f>
        <v>220002</v>
      </c>
      <c r="E14" s="213">
        <f t="shared" ref="E14:G14" si="5">SUM(E15,E24,E27,E28,E32,E34)</f>
        <v>3273</v>
      </c>
      <c r="F14" s="213">
        <f t="shared" si="5"/>
        <v>223275</v>
      </c>
      <c r="G14" s="213">
        <f t="shared" si="5"/>
        <v>227283.54412</v>
      </c>
      <c r="H14" s="213">
        <f>H15+H24+H27+H28+H32+H34</f>
        <v>113.02</v>
      </c>
      <c r="I14" s="213">
        <f>I15+I24+I27+I28+I32+I34</f>
        <v>227170.52412</v>
      </c>
      <c r="J14" s="213">
        <v>0</v>
      </c>
      <c r="K14" s="213">
        <v>243688.413772</v>
      </c>
      <c r="L14" s="228">
        <f t="shared" si="0"/>
        <v>-0.0673190382672388</v>
      </c>
    </row>
    <row r="15" ht="24" spans="1:12">
      <c r="A15" s="215">
        <v>21208</v>
      </c>
      <c r="B15" s="216" t="s">
        <v>751</v>
      </c>
      <c r="C15" s="218">
        <f t="shared" ref="C15:G15" si="6">SUM(C16:C23)</f>
        <v>156297</v>
      </c>
      <c r="D15" s="218">
        <f t="shared" si="6"/>
        <v>218903</v>
      </c>
      <c r="E15" s="218">
        <f t="shared" si="6"/>
        <v>0</v>
      </c>
      <c r="F15" s="218">
        <f t="shared" si="6"/>
        <v>218903</v>
      </c>
      <c r="G15" s="218">
        <f t="shared" si="6"/>
        <v>222005.392113</v>
      </c>
      <c r="H15" s="218">
        <v>0</v>
      </c>
      <c r="I15" s="218">
        <f>SUM(I16:I23)</f>
        <v>222005.392113</v>
      </c>
      <c r="J15" s="218">
        <v>0</v>
      </c>
      <c r="K15" s="218">
        <v>239656.019296</v>
      </c>
      <c r="L15" s="229">
        <f t="shared" si="0"/>
        <v>-0.0736498387766328</v>
      </c>
    </row>
    <row r="16" spans="1:12">
      <c r="A16" s="215">
        <v>2120801</v>
      </c>
      <c r="B16" s="219" t="s">
        <v>752</v>
      </c>
      <c r="C16" s="218">
        <v>88672</v>
      </c>
      <c r="D16" s="218">
        <v>196133</v>
      </c>
      <c r="E16" s="217">
        <v>0</v>
      </c>
      <c r="F16" s="218">
        <f t="shared" si="4"/>
        <v>196133</v>
      </c>
      <c r="G16" s="220">
        <f t="shared" ref="G16:G23" si="7">H16+I16</f>
        <v>218949.635133</v>
      </c>
      <c r="H16" s="218">
        <v>0</v>
      </c>
      <c r="I16" s="218">
        <v>218949.635133</v>
      </c>
      <c r="J16" s="231">
        <v>0</v>
      </c>
      <c r="K16" s="231">
        <v>151997.413776</v>
      </c>
      <c r="L16" s="229">
        <f t="shared" si="0"/>
        <v>0.440482635156333</v>
      </c>
    </row>
    <row r="17" spans="1:12">
      <c r="A17" s="215">
        <v>2120802</v>
      </c>
      <c r="B17" s="219" t="s">
        <v>753</v>
      </c>
      <c r="C17" s="218">
        <v>1861</v>
      </c>
      <c r="D17" s="218">
        <v>545</v>
      </c>
      <c r="E17" s="217">
        <v>0</v>
      </c>
      <c r="F17" s="218">
        <f t="shared" si="4"/>
        <v>545</v>
      </c>
      <c r="G17" s="220">
        <f t="shared" si="7"/>
        <v>161.0332</v>
      </c>
      <c r="H17" s="218">
        <v>0</v>
      </c>
      <c r="I17" s="218">
        <v>161.0332</v>
      </c>
      <c r="J17" s="231">
        <v>0</v>
      </c>
      <c r="K17" s="231">
        <v>557.50045</v>
      </c>
      <c r="L17" s="229">
        <f t="shared" si="0"/>
        <v>-0.711151443913633</v>
      </c>
    </row>
    <row r="18" spans="1:12">
      <c r="A18" s="215">
        <v>2120803</v>
      </c>
      <c r="B18" s="219" t="s">
        <v>754</v>
      </c>
      <c r="C18" s="218">
        <v>28000</v>
      </c>
      <c r="D18" s="218">
        <v>15066</v>
      </c>
      <c r="E18" s="217">
        <v>0</v>
      </c>
      <c r="F18" s="218">
        <f t="shared" si="4"/>
        <v>15066</v>
      </c>
      <c r="G18" s="220">
        <f t="shared" si="7"/>
        <v>0</v>
      </c>
      <c r="H18" s="218">
        <v>0</v>
      </c>
      <c r="I18" s="218">
        <v>0</v>
      </c>
      <c r="J18" s="230">
        <v>0</v>
      </c>
      <c r="K18" s="230">
        <v>84955</v>
      </c>
      <c r="L18" s="229">
        <f t="shared" si="0"/>
        <v>-1</v>
      </c>
    </row>
    <row r="19" spans="1:12">
      <c r="A19" s="215">
        <v>2120804</v>
      </c>
      <c r="B19" s="219" t="s">
        <v>755</v>
      </c>
      <c r="C19" s="218">
        <v>260</v>
      </c>
      <c r="D19" s="218">
        <v>344</v>
      </c>
      <c r="E19" s="217">
        <v>0</v>
      </c>
      <c r="F19" s="218">
        <f t="shared" si="4"/>
        <v>344</v>
      </c>
      <c r="G19" s="220">
        <f t="shared" si="7"/>
        <v>0</v>
      </c>
      <c r="H19" s="218">
        <v>0</v>
      </c>
      <c r="I19" s="218">
        <v>0</v>
      </c>
      <c r="J19" s="230">
        <v>0</v>
      </c>
      <c r="K19" s="230">
        <v>0</v>
      </c>
      <c r="L19" s="229" t="str">
        <f t="shared" si="0"/>
        <v>-</v>
      </c>
    </row>
    <row r="20" spans="1:12">
      <c r="A20" s="215">
        <v>2120806</v>
      </c>
      <c r="B20" s="219" t="s">
        <v>756</v>
      </c>
      <c r="C20" s="218">
        <v>20070</v>
      </c>
      <c r="D20" s="218">
        <v>3039</v>
      </c>
      <c r="E20" s="217">
        <v>0</v>
      </c>
      <c r="F20" s="218">
        <f t="shared" si="4"/>
        <v>3039</v>
      </c>
      <c r="G20" s="220">
        <f t="shared" si="7"/>
        <v>2842.91098</v>
      </c>
      <c r="H20" s="218">
        <v>0</v>
      </c>
      <c r="I20" s="218">
        <v>2842.91098</v>
      </c>
      <c r="J20" s="231">
        <v>0</v>
      </c>
      <c r="K20" s="231">
        <v>175.48232</v>
      </c>
      <c r="L20" s="229">
        <f t="shared" si="0"/>
        <v>15.200555018876</v>
      </c>
    </row>
    <row r="21" spans="1:12">
      <c r="A21" s="215">
        <v>2120811</v>
      </c>
      <c r="B21" s="219" t="s">
        <v>757</v>
      </c>
      <c r="C21" s="218">
        <v>20</v>
      </c>
      <c r="D21" s="218">
        <v>20</v>
      </c>
      <c r="E21" s="217">
        <v>0</v>
      </c>
      <c r="F21" s="218">
        <f t="shared" si="4"/>
        <v>20</v>
      </c>
      <c r="G21" s="220">
        <f t="shared" si="7"/>
        <v>0</v>
      </c>
      <c r="H21" s="218">
        <v>0</v>
      </c>
      <c r="I21" s="218">
        <v>0</v>
      </c>
      <c r="J21" s="230">
        <v>0</v>
      </c>
      <c r="K21" s="230">
        <v>12.7162</v>
      </c>
      <c r="L21" s="229">
        <f t="shared" si="0"/>
        <v>-1</v>
      </c>
    </row>
    <row r="22" spans="1:12">
      <c r="A22" s="215">
        <v>2120814</v>
      </c>
      <c r="B22" s="219" t="s">
        <v>758</v>
      </c>
      <c r="C22" s="218">
        <v>4501</v>
      </c>
      <c r="D22" s="218">
        <v>700</v>
      </c>
      <c r="E22" s="217">
        <v>0</v>
      </c>
      <c r="F22" s="218">
        <f t="shared" si="4"/>
        <v>700</v>
      </c>
      <c r="G22" s="220">
        <f t="shared" si="7"/>
        <v>0</v>
      </c>
      <c r="H22" s="218">
        <v>0</v>
      </c>
      <c r="I22" s="218">
        <v>0</v>
      </c>
      <c r="J22" s="230">
        <v>0</v>
      </c>
      <c r="K22" s="230">
        <v>451.357128</v>
      </c>
      <c r="L22" s="229">
        <f t="shared" si="0"/>
        <v>-1</v>
      </c>
    </row>
    <row r="23" ht="24" spans="1:12">
      <c r="A23" s="215">
        <v>2120899</v>
      </c>
      <c r="B23" s="219" t="s">
        <v>759</v>
      </c>
      <c r="C23" s="218">
        <v>12913</v>
      </c>
      <c r="D23" s="218">
        <v>3056</v>
      </c>
      <c r="E23" s="217">
        <v>0</v>
      </c>
      <c r="F23" s="218">
        <f t="shared" si="4"/>
        <v>3056</v>
      </c>
      <c r="G23" s="220">
        <f t="shared" si="7"/>
        <v>51.8128</v>
      </c>
      <c r="H23" s="218">
        <v>0</v>
      </c>
      <c r="I23" s="218">
        <v>51.8128</v>
      </c>
      <c r="J23" s="231">
        <v>0</v>
      </c>
      <c r="K23" s="231">
        <v>1506.549422</v>
      </c>
      <c r="L23" s="229">
        <f t="shared" si="0"/>
        <v>-0.965608297183363</v>
      </c>
    </row>
    <row r="24" spans="1:12">
      <c r="A24" s="215">
        <v>21210</v>
      </c>
      <c r="B24" s="216" t="s">
        <v>760</v>
      </c>
      <c r="C24" s="218">
        <f>SUM(C26)</f>
        <v>0</v>
      </c>
      <c r="D24" s="218">
        <f>SUM(D26)</f>
        <v>0</v>
      </c>
      <c r="E24" s="218">
        <f>SUM(E26)</f>
        <v>0</v>
      </c>
      <c r="F24" s="218">
        <f>SUM(F25:F26)</f>
        <v>0</v>
      </c>
      <c r="G24" s="218">
        <f>SUM(G25:G26)</f>
        <v>2938.7072</v>
      </c>
      <c r="H24" s="218">
        <v>0</v>
      </c>
      <c r="I24" s="218">
        <f>I25+I26</f>
        <v>2938.7072</v>
      </c>
      <c r="J24" s="218">
        <v>0</v>
      </c>
      <c r="K24" s="218">
        <v>1906.566003</v>
      </c>
      <c r="L24" s="229">
        <f t="shared" ref="L24:L27" si="8">0</f>
        <v>0</v>
      </c>
    </row>
    <row r="25" spans="1:12">
      <c r="A25" s="215">
        <v>2121001</v>
      </c>
      <c r="B25" s="219" t="s">
        <v>752</v>
      </c>
      <c r="C25" s="218">
        <v>0</v>
      </c>
      <c r="D25" s="218">
        <v>0</v>
      </c>
      <c r="E25" s="218">
        <v>0</v>
      </c>
      <c r="F25" s="218">
        <f t="shared" ref="F25:F27" si="9">D25+E25</f>
        <v>0</v>
      </c>
      <c r="G25" s="218">
        <f t="shared" ref="G25:G27" si="10">H25+I25</f>
        <v>2938.7072</v>
      </c>
      <c r="H25" s="218">
        <v>0</v>
      </c>
      <c r="I25" s="218">
        <v>2938.7072</v>
      </c>
      <c r="J25" s="218">
        <v>0</v>
      </c>
      <c r="K25" s="218">
        <v>0</v>
      </c>
      <c r="L25" s="229">
        <v>0</v>
      </c>
    </row>
    <row r="26" spans="1:12">
      <c r="A26" s="215">
        <v>2121099</v>
      </c>
      <c r="B26" s="219" t="s">
        <v>761</v>
      </c>
      <c r="C26" s="218">
        <v>0</v>
      </c>
      <c r="D26" s="218">
        <v>0</v>
      </c>
      <c r="E26" s="217">
        <v>0</v>
      </c>
      <c r="F26" s="218">
        <f t="shared" si="9"/>
        <v>0</v>
      </c>
      <c r="G26" s="218">
        <f t="shared" si="10"/>
        <v>0</v>
      </c>
      <c r="H26" s="218">
        <v>0</v>
      </c>
      <c r="I26" s="218">
        <v>0</v>
      </c>
      <c r="J26" s="230">
        <v>0</v>
      </c>
      <c r="K26" s="230">
        <v>1906.566003</v>
      </c>
      <c r="L26" s="229">
        <f t="shared" si="8"/>
        <v>0</v>
      </c>
    </row>
    <row r="27" spans="1:12">
      <c r="A27" s="215">
        <v>21211</v>
      </c>
      <c r="B27" s="219" t="s">
        <v>762</v>
      </c>
      <c r="C27" s="218">
        <v>212</v>
      </c>
      <c r="D27" s="218">
        <v>212</v>
      </c>
      <c r="E27" s="218">
        <v>144</v>
      </c>
      <c r="F27" s="218">
        <f t="shared" si="9"/>
        <v>356</v>
      </c>
      <c r="G27" s="218">
        <f t="shared" si="10"/>
        <v>616.691517</v>
      </c>
      <c r="H27" s="218">
        <v>0</v>
      </c>
      <c r="I27" s="218">
        <v>616.691517</v>
      </c>
      <c r="J27" s="218">
        <v>0</v>
      </c>
      <c r="K27" s="218">
        <v>271.13085</v>
      </c>
      <c r="L27" s="229">
        <f t="shared" si="8"/>
        <v>0</v>
      </c>
    </row>
    <row r="28" ht="24" spans="1:12">
      <c r="A28" s="215">
        <v>21213</v>
      </c>
      <c r="B28" s="216" t="s">
        <v>763</v>
      </c>
      <c r="C28" s="217">
        <v>996</v>
      </c>
      <c r="D28" s="217">
        <v>0</v>
      </c>
      <c r="E28" s="217">
        <v>0</v>
      </c>
      <c r="F28" s="217">
        <f>SUM(F29:F31)</f>
        <v>0</v>
      </c>
      <c r="G28" s="217">
        <f>G29+G30+G31</f>
        <v>517.02959</v>
      </c>
      <c r="H28" s="217">
        <v>0</v>
      </c>
      <c r="I28" s="217">
        <f>SUM(I29:I31)</f>
        <v>517.02959</v>
      </c>
      <c r="J28" s="217">
        <v>0</v>
      </c>
      <c r="K28" s="217">
        <v>1002.22339</v>
      </c>
      <c r="L28" s="229">
        <f t="shared" ref="L28:L30" si="11">IFERROR(G28/K28-1,"-")</f>
        <v>-0.484117418173607</v>
      </c>
    </row>
    <row r="29" spans="1:12">
      <c r="A29" s="215">
        <v>2121301</v>
      </c>
      <c r="B29" s="219" t="s">
        <v>764</v>
      </c>
      <c r="C29" s="218">
        <v>0</v>
      </c>
      <c r="D29" s="218">
        <v>0</v>
      </c>
      <c r="E29" s="217">
        <v>0</v>
      </c>
      <c r="F29" s="218">
        <f>D29+E29</f>
        <v>0</v>
      </c>
      <c r="G29" s="220">
        <f t="shared" ref="G29:G31" si="12">H29+I29</f>
        <v>0</v>
      </c>
      <c r="H29" s="218">
        <v>0</v>
      </c>
      <c r="I29" s="218">
        <v>0</v>
      </c>
      <c r="J29" s="231">
        <v>0</v>
      </c>
      <c r="K29" s="231">
        <v>0</v>
      </c>
      <c r="L29" s="229" t="str">
        <f t="shared" si="11"/>
        <v>-</v>
      </c>
    </row>
    <row r="30" spans="1:12">
      <c r="A30" s="215">
        <v>2121302</v>
      </c>
      <c r="B30" s="219" t="s">
        <v>765</v>
      </c>
      <c r="C30" s="218">
        <v>996</v>
      </c>
      <c r="D30" s="218">
        <v>0</v>
      </c>
      <c r="E30" s="217">
        <v>0</v>
      </c>
      <c r="F30" s="218">
        <v>0</v>
      </c>
      <c r="G30" s="220">
        <f t="shared" si="12"/>
        <v>0</v>
      </c>
      <c r="H30" s="218">
        <v>0</v>
      </c>
      <c r="I30" s="218">
        <v>0</v>
      </c>
      <c r="J30" s="231">
        <v>0</v>
      </c>
      <c r="K30" s="231">
        <v>1002.22339</v>
      </c>
      <c r="L30" s="229">
        <f t="shared" si="11"/>
        <v>-1</v>
      </c>
    </row>
    <row r="31" ht="24" spans="1:12">
      <c r="A31" s="215">
        <v>2121399</v>
      </c>
      <c r="B31" s="219" t="s">
        <v>766</v>
      </c>
      <c r="C31" s="218">
        <v>0</v>
      </c>
      <c r="D31" s="218">
        <v>0</v>
      </c>
      <c r="E31" s="217">
        <v>0</v>
      </c>
      <c r="F31" s="218">
        <v>0</v>
      </c>
      <c r="G31" s="220">
        <f t="shared" si="12"/>
        <v>517.02959</v>
      </c>
      <c r="H31" s="218">
        <v>0</v>
      </c>
      <c r="I31" s="218">
        <v>517.02959</v>
      </c>
      <c r="J31" s="231">
        <v>0</v>
      </c>
      <c r="K31" s="231">
        <v>0</v>
      </c>
      <c r="L31" s="229">
        <v>0</v>
      </c>
    </row>
    <row r="32" ht="24" spans="1:12">
      <c r="A32" s="215">
        <v>21214</v>
      </c>
      <c r="B32" s="216" t="s">
        <v>767</v>
      </c>
      <c r="C32" s="217">
        <f t="shared" ref="C32:G32" si="13">C33</f>
        <v>1047</v>
      </c>
      <c r="D32" s="217">
        <f t="shared" si="13"/>
        <v>887</v>
      </c>
      <c r="E32" s="217">
        <f t="shared" si="13"/>
        <v>0</v>
      </c>
      <c r="F32" s="217">
        <f t="shared" si="13"/>
        <v>887</v>
      </c>
      <c r="G32" s="217">
        <f t="shared" si="13"/>
        <v>1092.7037</v>
      </c>
      <c r="H32" s="217">
        <v>0</v>
      </c>
      <c r="I32" s="232">
        <f>I33</f>
        <v>1092.7037</v>
      </c>
      <c r="J32" s="217">
        <v>0</v>
      </c>
      <c r="K32" s="217">
        <v>852.474233</v>
      </c>
      <c r="L32" s="229">
        <f t="shared" ref="L32:L38" si="14">IFERROR(G32/K32-1,"-")</f>
        <v>0.281802613733663</v>
      </c>
    </row>
    <row r="33" spans="1:12">
      <c r="A33" s="215">
        <v>2121401</v>
      </c>
      <c r="B33" s="219" t="s">
        <v>768</v>
      </c>
      <c r="C33" s="218">
        <v>1047</v>
      </c>
      <c r="D33" s="218">
        <v>887</v>
      </c>
      <c r="E33" s="217">
        <v>0</v>
      </c>
      <c r="F33" s="218">
        <f>D33+E33</f>
        <v>887</v>
      </c>
      <c r="G33" s="220">
        <f t="shared" ref="G33:G38" si="15">H33+I33</f>
        <v>1092.7037</v>
      </c>
      <c r="H33" s="218">
        <v>0</v>
      </c>
      <c r="I33" s="218">
        <v>1092.7037</v>
      </c>
      <c r="J33" s="231">
        <v>0</v>
      </c>
      <c r="K33" s="231">
        <v>852.474233</v>
      </c>
      <c r="L33" s="229">
        <f t="shared" si="14"/>
        <v>0.281802613733663</v>
      </c>
    </row>
    <row r="34" spans="1:12">
      <c r="A34" s="215">
        <v>21298</v>
      </c>
      <c r="B34" s="219" t="s">
        <v>769</v>
      </c>
      <c r="C34" s="218">
        <f t="shared" ref="C34:H34" si="16">C35</f>
        <v>0</v>
      </c>
      <c r="D34" s="218">
        <f t="shared" si="16"/>
        <v>0</v>
      </c>
      <c r="E34" s="218">
        <f t="shared" si="16"/>
        <v>3129</v>
      </c>
      <c r="F34" s="218">
        <f t="shared" si="16"/>
        <v>3129</v>
      </c>
      <c r="G34" s="220">
        <f t="shared" si="16"/>
        <v>113.02</v>
      </c>
      <c r="H34" s="218">
        <f t="shared" si="16"/>
        <v>113.02</v>
      </c>
      <c r="I34" s="218">
        <v>0</v>
      </c>
      <c r="J34" s="231">
        <v>0</v>
      </c>
      <c r="K34" s="231">
        <v>0</v>
      </c>
      <c r="L34" s="229">
        <v>0</v>
      </c>
    </row>
    <row r="35" spans="1:12">
      <c r="A35" s="215">
        <v>2129801</v>
      </c>
      <c r="B35" s="219" t="s">
        <v>207</v>
      </c>
      <c r="C35" s="218">
        <v>0</v>
      </c>
      <c r="D35" s="218">
        <v>0</v>
      </c>
      <c r="E35" s="217">
        <v>3129</v>
      </c>
      <c r="F35" s="218">
        <f>D35+E35</f>
        <v>3129</v>
      </c>
      <c r="G35" s="220">
        <f t="shared" si="15"/>
        <v>113.02</v>
      </c>
      <c r="H35" s="218">
        <v>113.02</v>
      </c>
      <c r="I35" s="218">
        <v>0</v>
      </c>
      <c r="J35" s="231">
        <v>0</v>
      </c>
      <c r="K35" s="231">
        <v>0</v>
      </c>
      <c r="L35" s="229">
        <v>0</v>
      </c>
    </row>
    <row r="36" spans="1:12">
      <c r="A36" s="211">
        <v>213</v>
      </c>
      <c r="B36" s="212" t="s">
        <v>210</v>
      </c>
      <c r="C36" s="214">
        <f t="shared" ref="C36:F36" si="17">C37+C39+C42</f>
        <v>717</v>
      </c>
      <c r="D36" s="214">
        <f t="shared" si="17"/>
        <v>1447</v>
      </c>
      <c r="E36" s="214">
        <f t="shared" si="17"/>
        <v>2546.26</v>
      </c>
      <c r="F36" s="214">
        <f t="shared" si="17"/>
        <v>3993.26</v>
      </c>
      <c r="G36" s="213">
        <f t="shared" ref="G36:I36" si="18">G37+G39</f>
        <v>222.733405</v>
      </c>
      <c r="H36" s="213">
        <f t="shared" si="18"/>
        <v>170.733405</v>
      </c>
      <c r="I36" s="233">
        <f t="shared" si="18"/>
        <v>52</v>
      </c>
      <c r="J36" s="213">
        <v>0</v>
      </c>
      <c r="K36" s="213">
        <v>4.32</v>
      </c>
      <c r="L36" s="228">
        <f t="shared" si="14"/>
        <v>50.5586585648148</v>
      </c>
    </row>
    <row r="37" ht="24" spans="1:12">
      <c r="A37" s="215">
        <v>21366</v>
      </c>
      <c r="B37" s="216" t="s">
        <v>770</v>
      </c>
      <c r="C37" s="217">
        <f t="shared" ref="C37:I37" si="19">C38</f>
        <v>2</v>
      </c>
      <c r="D37" s="217">
        <f t="shared" si="19"/>
        <v>52</v>
      </c>
      <c r="E37" s="217">
        <f t="shared" si="19"/>
        <v>102.64</v>
      </c>
      <c r="F37" s="217">
        <f t="shared" si="19"/>
        <v>154.64</v>
      </c>
      <c r="G37" s="217">
        <f t="shared" si="19"/>
        <v>5.633405</v>
      </c>
      <c r="H37" s="218">
        <f t="shared" si="19"/>
        <v>3.633405</v>
      </c>
      <c r="I37" s="218">
        <f t="shared" si="19"/>
        <v>2</v>
      </c>
      <c r="J37" s="218">
        <v>0</v>
      </c>
      <c r="K37" s="218">
        <v>4.32</v>
      </c>
      <c r="L37" s="229">
        <f t="shared" si="14"/>
        <v>0.304028935185185</v>
      </c>
    </row>
    <row r="38" spans="1:12">
      <c r="A38" s="215">
        <v>2136601</v>
      </c>
      <c r="B38" s="219" t="s">
        <v>749</v>
      </c>
      <c r="C38" s="218">
        <v>2</v>
      </c>
      <c r="D38" s="218">
        <v>52</v>
      </c>
      <c r="E38" s="217">
        <v>102.64</v>
      </c>
      <c r="F38" s="218">
        <v>154.64</v>
      </c>
      <c r="G38" s="220">
        <f t="shared" si="15"/>
        <v>5.633405</v>
      </c>
      <c r="H38" s="218">
        <v>3.633405</v>
      </c>
      <c r="I38" s="218">
        <v>2</v>
      </c>
      <c r="J38" s="231">
        <v>0</v>
      </c>
      <c r="K38" s="231">
        <v>4.32</v>
      </c>
      <c r="L38" s="229">
        <f t="shared" si="14"/>
        <v>0.304028935185185</v>
      </c>
    </row>
    <row r="39" ht="24" spans="1:12">
      <c r="A39" s="215">
        <v>21372</v>
      </c>
      <c r="B39" s="219" t="s">
        <v>747</v>
      </c>
      <c r="C39" s="218">
        <f t="shared" ref="C39:G39" si="20">SUM(C40:C41)</f>
        <v>715</v>
      </c>
      <c r="D39" s="218">
        <f t="shared" si="20"/>
        <v>1395</v>
      </c>
      <c r="E39" s="218">
        <f t="shared" si="20"/>
        <v>2430.62</v>
      </c>
      <c r="F39" s="218">
        <f t="shared" si="20"/>
        <v>3825.62</v>
      </c>
      <c r="G39" s="220">
        <f t="shared" si="20"/>
        <v>217.1</v>
      </c>
      <c r="H39" s="218">
        <f>H40</f>
        <v>167.1</v>
      </c>
      <c r="I39" s="218">
        <f>I40+I41</f>
        <v>50</v>
      </c>
      <c r="J39" s="231">
        <v>0</v>
      </c>
      <c r="K39" s="231">
        <v>0</v>
      </c>
      <c r="L39" s="229">
        <v>0</v>
      </c>
    </row>
    <row r="40" spans="1:12">
      <c r="A40" s="215">
        <v>2137201</v>
      </c>
      <c r="B40" s="219" t="s">
        <v>771</v>
      </c>
      <c r="C40" s="218">
        <v>255</v>
      </c>
      <c r="D40" s="218">
        <v>567</v>
      </c>
      <c r="E40" s="217">
        <v>430.62</v>
      </c>
      <c r="F40" s="218">
        <f t="shared" ref="F40:F43" si="21">D40+E40</f>
        <v>997.62</v>
      </c>
      <c r="G40" s="220">
        <f>H40+I40</f>
        <v>187.1</v>
      </c>
      <c r="H40" s="218">
        <v>167.1</v>
      </c>
      <c r="I40" s="218">
        <v>20</v>
      </c>
      <c r="J40" s="231">
        <v>0</v>
      </c>
      <c r="K40" s="231">
        <v>0</v>
      </c>
      <c r="L40" s="229">
        <v>0</v>
      </c>
    </row>
    <row r="41" spans="1:12">
      <c r="A41" s="215">
        <v>2137202</v>
      </c>
      <c r="B41" s="219" t="s">
        <v>772</v>
      </c>
      <c r="C41" s="218">
        <v>460</v>
      </c>
      <c r="D41" s="218">
        <v>828</v>
      </c>
      <c r="E41" s="217">
        <v>2000</v>
      </c>
      <c r="F41" s="218">
        <f t="shared" si="21"/>
        <v>2828</v>
      </c>
      <c r="G41" s="220">
        <f>H41+I41</f>
        <v>30</v>
      </c>
      <c r="H41" s="218">
        <v>0</v>
      </c>
      <c r="I41" s="218">
        <v>30</v>
      </c>
      <c r="J41" s="231">
        <v>0</v>
      </c>
      <c r="K41" s="231">
        <v>0</v>
      </c>
      <c r="L41" s="229">
        <v>0</v>
      </c>
    </row>
    <row r="42" customFormat="1" spans="1:12">
      <c r="A42" s="215">
        <v>21373</v>
      </c>
      <c r="B42" s="216" t="s">
        <v>773</v>
      </c>
      <c r="C42" s="218">
        <f t="shared" ref="C42:F42" si="22">C43</f>
        <v>0</v>
      </c>
      <c r="D42" s="218">
        <f t="shared" si="22"/>
        <v>0</v>
      </c>
      <c r="E42" s="218">
        <f t="shared" si="22"/>
        <v>13</v>
      </c>
      <c r="F42" s="218">
        <f t="shared" si="22"/>
        <v>13</v>
      </c>
      <c r="G42" s="220">
        <v>0</v>
      </c>
      <c r="H42" s="218">
        <v>0</v>
      </c>
      <c r="I42" s="218">
        <v>0</v>
      </c>
      <c r="J42" s="231">
        <v>0</v>
      </c>
      <c r="K42" s="231">
        <v>0</v>
      </c>
      <c r="L42" s="229">
        <v>0</v>
      </c>
    </row>
    <row r="43" spans="1:12">
      <c r="A43" s="215">
        <v>2137302</v>
      </c>
      <c r="B43" s="219" t="s">
        <v>749</v>
      </c>
      <c r="C43" s="217">
        <v>0</v>
      </c>
      <c r="D43" s="218">
        <v>0</v>
      </c>
      <c r="E43" s="217">
        <v>13</v>
      </c>
      <c r="F43" s="218">
        <f t="shared" si="21"/>
        <v>13</v>
      </c>
      <c r="G43" s="220">
        <v>0</v>
      </c>
      <c r="H43" s="218">
        <v>0</v>
      </c>
      <c r="I43" s="218">
        <v>0</v>
      </c>
      <c r="J43" s="231">
        <v>0</v>
      </c>
      <c r="K43" s="231">
        <v>0</v>
      </c>
      <c r="L43" s="229">
        <v>0</v>
      </c>
    </row>
    <row r="44" spans="1:12">
      <c r="A44" s="211">
        <v>215</v>
      </c>
      <c r="B44" s="212" t="s">
        <v>222</v>
      </c>
      <c r="C44" s="218">
        <f t="shared" ref="C44:H44" si="23">C45</f>
        <v>0</v>
      </c>
      <c r="D44" s="218">
        <f t="shared" si="23"/>
        <v>0</v>
      </c>
      <c r="E44" s="218">
        <f t="shared" si="23"/>
        <v>949</v>
      </c>
      <c r="F44" s="218">
        <f t="shared" si="23"/>
        <v>949</v>
      </c>
      <c r="G44" s="220">
        <f t="shared" si="23"/>
        <v>61.79</v>
      </c>
      <c r="H44" s="218">
        <f t="shared" si="23"/>
        <v>61.79</v>
      </c>
      <c r="I44" s="218">
        <v>0</v>
      </c>
      <c r="J44" s="231">
        <v>0</v>
      </c>
      <c r="K44" s="231">
        <v>0</v>
      </c>
      <c r="L44" s="229">
        <v>0</v>
      </c>
    </row>
    <row r="45" customFormat="1" spans="1:12">
      <c r="A45" s="215">
        <v>21598</v>
      </c>
      <c r="B45" s="216" t="s">
        <v>769</v>
      </c>
      <c r="C45" s="218">
        <f t="shared" ref="C45:H45" si="24">C46</f>
        <v>0</v>
      </c>
      <c r="D45" s="218">
        <f t="shared" si="24"/>
        <v>0</v>
      </c>
      <c r="E45" s="218">
        <f t="shared" si="24"/>
        <v>949</v>
      </c>
      <c r="F45" s="218">
        <f t="shared" si="24"/>
        <v>949</v>
      </c>
      <c r="G45" s="220">
        <f t="shared" si="24"/>
        <v>61.79</v>
      </c>
      <c r="H45" s="218">
        <f t="shared" si="24"/>
        <v>61.79</v>
      </c>
      <c r="I45" s="218">
        <v>0</v>
      </c>
      <c r="J45" s="231">
        <v>0</v>
      </c>
      <c r="K45" s="231">
        <v>0</v>
      </c>
      <c r="L45" s="229">
        <v>0</v>
      </c>
    </row>
    <row r="46" spans="1:12">
      <c r="A46" s="215">
        <v>2159802</v>
      </c>
      <c r="B46" s="219" t="s">
        <v>774</v>
      </c>
      <c r="C46" s="217">
        <v>0</v>
      </c>
      <c r="D46" s="218">
        <v>0</v>
      </c>
      <c r="E46" s="217">
        <v>949</v>
      </c>
      <c r="F46" s="218">
        <f>D46+E46</f>
        <v>949</v>
      </c>
      <c r="G46" s="220">
        <f>H46+I46</f>
        <v>61.79</v>
      </c>
      <c r="H46" s="218">
        <v>61.79</v>
      </c>
      <c r="I46" s="218">
        <v>0</v>
      </c>
      <c r="J46" s="231">
        <v>0</v>
      </c>
      <c r="K46" s="231">
        <v>0</v>
      </c>
      <c r="L46" s="229">
        <v>0</v>
      </c>
    </row>
    <row r="47" spans="1:12">
      <c r="A47" s="211">
        <v>221</v>
      </c>
      <c r="B47" s="212" t="s">
        <v>775</v>
      </c>
      <c r="C47" s="218">
        <f t="shared" ref="C47:I47" si="25">C48</f>
        <v>0</v>
      </c>
      <c r="D47" s="218">
        <f t="shared" si="25"/>
        <v>0</v>
      </c>
      <c r="E47" s="218">
        <f t="shared" si="25"/>
        <v>30</v>
      </c>
      <c r="F47" s="218">
        <f t="shared" si="25"/>
        <v>30</v>
      </c>
      <c r="G47" s="220">
        <f t="shared" si="25"/>
        <v>9</v>
      </c>
      <c r="H47" s="218">
        <f t="shared" si="25"/>
        <v>9</v>
      </c>
      <c r="I47" s="218">
        <f t="shared" si="25"/>
        <v>0</v>
      </c>
      <c r="J47" s="231">
        <v>0</v>
      </c>
      <c r="K47" s="231">
        <v>0</v>
      </c>
      <c r="L47" s="229">
        <v>0</v>
      </c>
    </row>
    <row r="48" spans="1:12">
      <c r="A48" s="215">
        <v>22198</v>
      </c>
      <c r="B48" s="216" t="s">
        <v>769</v>
      </c>
      <c r="C48" s="218">
        <f t="shared" ref="C48:I48" si="26">C49</f>
        <v>0</v>
      </c>
      <c r="D48" s="218">
        <f t="shared" si="26"/>
        <v>0</v>
      </c>
      <c r="E48" s="218">
        <f t="shared" si="26"/>
        <v>30</v>
      </c>
      <c r="F48" s="218">
        <f t="shared" si="26"/>
        <v>30</v>
      </c>
      <c r="G48" s="220">
        <f t="shared" si="26"/>
        <v>9</v>
      </c>
      <c r="H48" s="218">
        <f t="shared" si="26"/>
        <v>9</v>
      </c>
      <c r="I48" s="218">
        <f t="shared" si="26"/>
        <v>0</v>
      </c>
      <c r="J48" s="231">
        <v>0</v>
      </c>
      <c r="K48" s="231">
        <v>0</v>
      </c>
      <c r="L48" s="229">
        <v>0</v>
      </c>
    </row>
    <row r="49" spans="1:12">
      <c r="A49" s="215">
        <v>2219899</v>
      </c>
      <c r="B49" s="219" t="s">
        <v>776</v>
      </c>
      <c r="C49" s="218">
        <v>0</v>
      </c>
      <c r="D49" s="218">
        <v>0</v>
      </c>
      <c r="E49" s="217">
        <v>30</v>
      </c>
      <c r="F49" s="218">
        <f t="shared" ref="F49:F54" si="27">D49+E49</f>
        <v>30</v>
      </c>
      <c r="G49" s="220">
        <f t="shared" ref="G49:G54" si="28">H49+I49</f>
        <v>9</v>
      </c>
      <c r="H49" s="218">
        <v>9</v>
      </c>
      <c r="I49" s="218">
        <v>0</v>
      </c>
      <c r="J49" s="231">
        <v>0</v>
      </c>
      <c r="K49" s="231">
        <v>0</v>
      </c>
      <c r="L49" s="229">
        <v>0</v>
      </c>
    </row>
    <row r="50" spans="1:12">
      <c r="A50" s="211">
        <v>229</v>
      </c>
      <c r="B50" s="212" t="s">
        <v>249</v>
      </c>
      <c r="C50" s="213">
        <f t="shared" ref="C50:F50" si="29">C51+C55+C62</f>
        <v>284</v>
      </c>
      <c r="D50" s="213">
        <f t="shared" si="29"/>
        <v>284</v>
      </c>
      <c r="E50" s="213">
        <f t="shared" si="29"/>
        <v>5537.9671</v>
      </c>
      <c r="F50" s="213">
        <f t="shared" si="29"/>
        <v>5821.9671</v>
      </c>
      <c r="G50" s="213">
        <f>G51+G55</f>
        <v>11511.549</v>
      </c>
      <c r="H50" s="213">
        <f t="shared" ref="G50:I50" si="30">H51+H55</f>
        <v>124.85</v>
      </c>
      <c r="I50" s="213">
        <f t="shared" si="30"/>
        <v>36.699</v>
      </c>
      <c r="J50" s="213">
        <v>11350</v>
      </c>
      <c r="K50" s="213">
        <v>11419.804458</v>
      </c>
      <c r="L50" s="228">
        <f t="shared" ref="L50:L53" si="31">IFERROR(G50/K50-1,"-")</f>
        <v>0.00803381024057104</v>
      </c>
    </row>
    <row r="51" ht="24" spans="1:12">
      <c r="A51" s="215">
        <v>22904</v>
      </c>
      <c r="B51" s="216" t="s">
        <v>777</v>
      </c>
      <c r="C51" s="217">
        <f t="shared" ref="C51:F51" si="32">SUM(C52:C54)</f>
        <v>3</v>
      </c>
      <c r="D51" s="217">
        <f t="shared" si="32"/>
        <v>3</v>
      </c>
      <c r="E51" s="217">
        <f t="shared" si="32"/>
        <v>0</v>
      </c>
      <c r="F51" s="217">
        <f t="shared" si="32"/>
        <v>3</v>
      </c>
      <c r="G51" s="217">
        <f>G52+G53+G54</f>
        <v>11353.3</v>
      </c>
      <c r="H51" s="217">
        <f>H52+H53+H54</f>
        <v>0</v>
      </c>
      <c r="I51" s="217">
        <f>SUM(I52:I54)</f>
        <v>3.3</v>
      </c>
      <c r="J51" s="217">
        <v>11350</v>
      </c>
      <c r="K51" s="217">
        <v>11240.7</v>
      </c>
      <c r="L51" s="229">
        <f t="shared" si="31"/>
        <v>0.0100171697492148</v>
      </c>
    </row>
    <row r="52" spans="1:12">
      <c r="A52" s="215">
        <v>2290401</v>
      </c>
      <c r="B52" s="219" t="s">
        <v>778</v>
      </c>
      <c r="C52" s="218">
        <v>0</v>
      </c>
      <c r="D52" s="218">
        <f>_xlfn.XLOOKUP(A52,[28]附表7基金支出调整表!$A:$A,[28]附表7基金支出调整表!$P:$P,0)</f>
        <v>0</v>
      </c>
      <c r="E52" s="217">
        <v>0</v>
      </c>
      <c r="F52" s="218">
        <f t="shared" si="27"/>
        <v>0</v>
      </c>
      <c r="G52" s="220">
        <f t="shared" si="28"/>
        <v>0</v>
      </c>
      <c r="H52" s="218">
        <f>I52+K52</f>
        <v>0</v>
      </c>
      <c r="I52" s="218">
        <v>0</v>
      </c>
      <c r="J52" s="231">
        <v>0</v>
      </c>
      <c r="K52" s="231">
        <v>0</v>
      </c>
      <c r="L52" s="229" t="str">
        <f t="shared" si="31"/>
        <v>-</v>
      </c>
    </row>
    <row r="53" ht="24" spans="1:12">
      <c r="A53" s="215">
        <v>2290402</v>
      </c>
      <c r="B53" s="219" t="s">
        <v>779</v>
      </c>
      <c r="C53" s="218">
        <v>3</v>
      </c>
      <c r="D53" s="218">
        <f>_xlfn.XLOOKUP(A53,[28]附表7基金支出调整表!$A:$A,[28]附表7基金支出调整表!$P:$P,0)</f>
        <v>3</v>
      </c>
      <c r="E53" s="217">
        <v>0</v>
      </c>
      <c r="F53" s="218">
        <f t="shared" si="27"/>
        <v>3</v>
      </c>
      <c r="G53" s="220">
        <f t="shared" si="28"/>
        <v>3.3</v>
      </c>
      <c r="H53" s="218">
        <v>0</v>
      </c>
      <c r="I53" s="218">
        <v>3.3</v>
      </c>
      <c r="J53" s="231">
        <v>0</v>
      </c>
      <c r="K53" s="231">
        <v>11240.7</v>
      </c>
      <c r="L53" s="229">
        <f t="shared" si="31"/>
        <v>-0.999706423977154</v>
      </c>
    </row>
    <row r="54" ht="24" spans="1:12">
      <c r="A54" s="215">
        <v>2290403</v>
      </c>
      <c r="B54" s="219" t="s">
        <v>780</v>
      </c>
      <c r="C54" s="218">
        <v>0</v>
      </c>
      <c r="D54" s="218">
        <v>0</v>
      </c>
      <c r="E54" s="217">
        <v>0</v>
      </c>
      <c r="F54" s="218">
        <f t="shared" si="27"/>
        <v>0</v>
      </c>
      <c r="G54" s="220">
        <f>H54+I54+J54</f>
        <v>11350</v>
      </c>
      <c r="H54" s="218">
        <v>0</v>
      </c>
      <c r="I54" s="218">
        <v>0</v>
      </c>
      <c r="J54" s="231">
        <v>11350</v>
      </c>
      <c r="K54" s="231">
        <v>0</v>
      </c>
      <c r="L54" s="229">
        <v>0</v>
      </c>
    </row>
    <row r="55" ht="24" spans="1:12">
      <c r="A55" s="215">
        <v>22960</v>
      </c>
      <c r="B55" s="216" t="s">
        <v>781</v>
      </c>
      <c r="C55" s="217">
        <f t="shared" ref="C55:I55" si="33">SUM(C56:C61)</f>
        <v>281</v>
      </c>
      <c r="D55" s="217">
        <f t="shared" si="33"/>
        <v>281</v>
      </c>
      <c r="E55" s="217">
        <f t="shared" si="33"/>
        <v>537.9671</v>
      </c>
      <c r="F55" s="217">
        <f t="shared" si="33"/>
        <v>818.9671</v>
      </c>
      <c r="G55" s="217">
        <f t="shared" si="33"/>
        <v>158.249</v>
      </c>
      <c r="H55" s="217">
        <f t="shared" si="33"/>
        <v>124.85</v>
      </c>
      <c r="I55" s="217">
        <f t="shared" si="33"/>
        <v>33.399</v>
      </c>
      <c r="J55" s="217">
        <v>0</v>
      </c>
      <c r="K55" s="217">
        <v>179.104458</v>
      </c>
      <c r="L55" s="229">
        <f t="shared" ref="L55:L60" si="34">IFERROR(G55/K55-1,"-")</f>
        <v>-0.11644298658384</v>
      </c>
    </row>
    <row r="56" spans="1:12">
      <c r="A56" s="215">
        <v>2296002</v>
      </c>
      <c r="B56" s="219" t="s">
        <v>782</v>
      </c>
      <c r="C56" s="218">
        <v>250</v>
      </c>
      <c r="D56" s="218">
        <v>250</v>
      </c>
      <c r="E56" s="217">
        <v>169.1</v>
      </c>
      <c r="F56" s="218">
        <f t="shared" ref="F56:F61" si="35">D56+E56</f>
        <v>419.1</v>
      </c>
      <c r="G56" s="220">
        <f t="shared" ref="G56:G61" si="36">H56+I56</f>
        <v>25.499</v>
      </c>
      <c r="H56" s="218">
        <v>7</v>
      </c>
      <c r="I56" s="218">
        <v>18.499</v>
      </c>
      <c r="J56" s="231">
        <v>0</v>
      </c>
      <c r="K56" s="231">
        <v>52.404458</v>
      </c>
      <c r="L56" s="229">
        <f t="shared" si="34"/>
        <v>-0.513419259101964</v>
      </c>
    </row>
    <row r="57" spans="1:12">
      <c r="A57" s="215">
        <v>2296003</v>
      </c>
      <c r="B57" s="219" t="s">
        <v>783</v>
      </c>
      <c r="C57" s="218">
        <v>28</v>
      </c>
      <c r="D57" s="218">
        <v>28</v>
      </c>
      <c r="E57" s="217">
        <v>251.0171</v>
      </c>
      <c r="F57" s="218">
        <f t="shared" si="35"/>
        <v>279.0171</v>
      </c>
      <c r="G57" s="220">
        <f t="shared" si="36"/>
        <v>11.9</v>
      </c>
      <c r="H57" s="218">
        <v>0</v>
      </c>
      <c r="I57" s="218">
        <v>11.9</v>
      </c>
      <c r="J57" s="231">
        <v>0</v>
      </c>
      <c r="K57" s="231">
        <v>8.5</v>
      </c>
      <c r="L57" s="229">
        <f t="shared" si="34"/>
        <v>0.4</v>
      </c>
    </row>
    <row r="58" spans="1:12">
      <c r="A58" s="215">
        <v>2296004</v>
      </c>
      <c r="B58" s="219" t="s">
        <v>784</v>
      </c>
      <c r="C58" s="218">
        <v>0</v>
      </c>
      <c r="D58" s="218">
        <v>0</v>
      </c>
      <c r="E58" s="217">
        <v>0</v>
      </c>
      <c r="F58" s="218">
        <f t="shared" si="35"/>
        <v>0</v>
      </c>
      <c r="G58" s="220">
        <f t="shared" si="36"/>
        <v>0</v>
      </c>
      <c r="H58" s="218">
        <v>0</v>
      </c>
      <c r="I58" s="218">
        <v>0</v>
      </c>
      <c r="J58" s="231">
        <v>0</v>
      </c>
      <c r="K58" s="231">
        <v>0</v>
      </c>
      <c r="L58" s="229" t="str">
        <f t="shared" si="34"/>
        <v>-</v>
      </c>
    </row>
    <row r="59" ht="24" spans="1:12">
      <c r="A59" s="215">
        <v>2296006</v>
      </c>
      <c r="B59" s="219" t="s">
        <v>785</v>
      </c>
      <c r="C59" s="218">
        <v>3</v>
      </c>
      <c r="D59" s="218">
        <v>3</v>
      </c>
      <c r="E59" s="217">
        <v>117.85</v>
      </c>
      <c r="F59" s="218">
        <f t="shared" si="35"/>
        <v>120.85</v>
      </c>
      <c r="G59" s="220">
        <f t="shared" si="36"/>
        <v>120.85</v>
      </c>
      <c r="H59" s="218">
        <v>117.85</v>
      </c>
      <c r="I59" s="218">
        <v>3</v>
      </c>
      <c r="J59" s="231">
        <v>0</v>
      </c>
      <c r="K59" s="231">
        <v>108.2</v>
      </c>
      <c r="L59" s="229">
        <f t="shared" si="34"/>
        <v>0.116913123844732</v>
      </c>
    </row>
    <row r="60" ht="24" spans="1:12">
      <c r="A60" s="215">
        <v>2296013</v>
      </c>
      <c r="B60" s="219" t="s">
        <v>786</v>
      </c>
      <c r="C60" s="218">
        <v>0</v>
      </c>
      <c r="D60" s="218">
        <v>0</v>
      </c>
      <c r="E60" s="217">
        <v>0</v>
      </c>
      <c r="F60" s="218">
        <f t="shared" si="35"/>
        <v>0</v>
      </c>
      <c r="G60" s="220">
        <f t="shared" si="36"/>
        <v>0</v>
      </c>
      <c r="H60" s="218">
        <v>0</v>
      </c>
      <c r="I60" s="218">
        <v>0</v>
      </c>
      <c r="J60" s="231">
        <v>0</v>
      </c>
      <c r="K60" s="231">
        <v>0</v>
      </c>
      <c r="L60" s="229" t="str">
        <f t="shared" si="34"/>
        <v>-</v>
      </c>
    </row>
    <row r="61" ht="24" spans="1:12">
      <c r="A61" s="215">
        <v>2296099</v>
      </c>
      <c r="B61" s="219" t="s">
        <v>787</v>
      </c>
      <c r="C61" s="218">
        <v>0</v>
      </c>
      <c r="D61" s="218">
        <v>0</v>
      </c>
      <c r="E61" s="213">
        <v>0</v>
      </c>
      <c r="F61" s="218">
        <f t="shared" si="35"/>
        <v>0</v>
      </c>
      <c r="G61" s="220">
        <f t="shared" si="36"/>
        <v>0</v>
      </c>
      <c r="H61" s="218">
        <v>0</v>
      </c>
      <c r="I61" s="218">
        <v>0</v>
      </c>
      <c r="J61" s="214">
        <v>0</v>
      </c>
      <c r="K61" s="214">
        <v>10</v>
      </c>
      <c r="L61" s="228">
        <f>0</f>
        <v>0</v>
      </c>
    </row>
    <row r="62" spans="1:12">
      <c r="A62" s="215">
        <v>22998</v>
      </c>
      <c r="B62" s="216" t="s">
        <v>788</v>
      </c>
      <c r="C62" s="218">
        <f t="shared" ref="C62:F62" si="37">C63</f>
        <v>0</v>
      </c>
      <c r="D62" s="218">
        <f t="shared" si="37"/>
        <v>0</v>
      </c>
      <c r="E62" s="218">
        <f t="shared" si="37"/>
        <v>5000</v>
      </c>
      <c r="F62" s="218">
        <f t="shared" si="37"/>
        <v>5000</v>
      </c>
      <c r="G62" s="220">
        <v>0</v>
      </c>
      <c r="H62" s="218">
        <v>0</v>
      </c>
      <c r="I62" s="218">
        <v>0</v>
      </c>
      <c r="J62" s="214">
        <v>0</v>
      </c>
      <c r="K62" s="214">
        <v>0</v>
      </c>
      <c r="L62" s="228">
        <v>0</v>
      </c>
    </row>
    <row r="63" spans="1:12">
      <c r="A63" s="215">
        <v>2299899</v>
      </c>
      <c r="B63" s="219" t="s">
        <v>249</v>
      </c>
      <c r="C63" s="218">
        <v>0</v>
      </c>
      <c r="D63" s="218">
        <v>0</v>
      </c>
      <c r="E63" s="217">
        <v>5000</v>
      </c>
      <c r="F63" s="217">
        <f>D63+E63</f>
        <v>5000</v>
      </c>
      <c r="G63" s="220">
        <v>0</v>
      </c>
      <c r="H63" s="218">
        <v>0</v>
      </c>
      <c r="I63" s="218">
        <v>0</v>
      </c>
      <c r="J63" s="214">
        <v>0</v>
      </c>
      <c r="K63" s="214">
        <v>0</v>
      </c>
      <c r="L63" s="228">
        <v>0</v>
      </c>
    </row>
    <row r="64" spans="1:12">
      <c r="A64" s="211">
        <v>232</v>
      </c>
      <c r="B64" s="212" t="s">
        <v>256</v>
      </c>
      <c r="C64" s="213">
        <f t="shared" ref="C64:I64" si="38">C65</f>
        <v>18000</v>
      </c>
      <c r="D64" s="213">
        <f t="shared" si="38"/>
        <v>18000</v>
      </c>
      <c r="E64" s="213">
        <f t="shared" si="38"/>
        <v>7225</v>
      </c>
      <c r="F64" s="213">
        <f t="shared" si="38"/>
        <v>25225</v>
      </c>
      <c r="G64" s="213">
        <f t="shared" si="38"/>
        <v>16876.5056</v>
      </c>
      <c r="H64" s="213">
        <f t="shared" si="38"/>
        <v>7225</v>
      </c>
      <c r="I64" s="213">
        <f t="shared" si="38"/>
        <v>9651.5056</v>
      </c>
      <c r="J64" s="213">
        <v>0</v>
      </c>
      <c r="K64" s="213">
        <v>16512.88498</v>
      </c>
      <c r="L64" s="228">
        <f>IFERROR(G64/K64-1,"-")</f>
        <v>0.0220204174158791</v>
      </c>
    </row>
    <row r="65" spans="1:12">
      <c r="A65" s="215">
        <v>23204</v>
      </c>
      <c r="B65" s="216" t="s">
        <v>789</v>
      </c>
      <c r="C65" s="217">
        <f t="shared" ref="C65:H65" si="39">SUM(C66:C68)</f>
        <v>18000</v>
      </c>
      <c r="D65" s="217">
        <f t="shared" si="39"/>
        <v>18000</v>
      </c>
      <c r="E65" s="217">
        <f t="shared" si="39"/>
        <v>7225</v>
      </c>
      <c r="F65" s="217">
        <f t="shared" si="39"/>
        <v>25225</v>
      </c>
      <c r="G65" s="217">
        <f t="shared" si="39"/>
        <v>16876.5056</v>
      </c>
      <c r="H65" s="217">
        <f t="shared" si="39"/>
        <v>7225</v>
      </c>
      <c r="I65" s="217">
        <f>I66+I67+I68</f>
        <v>9651.5056</v>
      </c>
      <c r="J65" s="217">
        <v>0</v>
      </c>
      <c r="K65" s="217">
        <v>16512.88498</v>
      </c>
      <c r="L65" s="229">
        <f>IFERROR(G65/K65-1,"-")</f>
        <v>0.0220204174158791</v>
      </c>
    </row>
    <row r="66" ht="24" spans="1:12">
      <c r="A66" s="215">
        <v>2320411</v>
      </c>
      <c r="B66" s="219" t="s">
        <v>790</v>
      </c>
      <c r="C66" s="218">
        <v>0</v>
      </c>
      <c r="D66" s="218">
        <v>0</v>
      </c>
      <c r="E66" s="217">
        <v>586.1</v>
      </c>
      <c r="F66" s="218">
        <f>D66+E66</f>
        <v>586.1</v>
      </c>
      <c r="G66" s="220">
        <f>H66+I66</f>
        <v>9651.5056</v>
      </c>
      <c r="H66" s="218">
        <v>0</v>
      </c>
      <c r="I66" s="218">
        <v>9651.5056</v>
      </c>
      <c r="J66" s="231">
        <v>0</v>
      </c>
      <c r="K66" s="231">
        <v>16512.88498</v>
      </c>
      <c r="L66" s="229">
        <f>IFERROR(G66/K66-1,"-")</f>
        <v>-0.415516694285119</v>
      </c>
    </row>
    <row r="67" ht="24" spans="1:12">
      <c r="A67" s="215">
        <v>2320498</v>
      </c>
      <c r="B67" s="219" t="s">
        <v>791</v>
      </c>
      <c r="C67" s="218">
        <v>0</v>
      </c>
      <c r="D67" s="218">
        <v>0</v>
      </c>
      <c r="E67" s="217">
        <v>6638.9</v>
      </c>
      <c r="F67" s="218">
        <f>D67+E67</f>
        <v>6638.9</v>
      </c>
      <c r="G67" s="220">
        <f>H67+I67</f>
        <v>6638.8999</v>
      </c>
      <c r="H67" s="218">
        <v>6638.8999</v>
      </c>
      <c r="I67" s="218">
        <v>0</v>
      </c>
      <c r="J67" s="231">
        <v>0</v>
      </c>
      <c r="K67" s="231">
        <v>0</v>
      </c>
      <c r="L67" s="229">
        <v>0</v>
      </c>
    </row>
    <row r="68" spans="1:12">
      <c r="A68" s="215">
        <v>2320499</v>
      </c>
      <c r="B68" s="219" t="s">
        <v>792</v>
      </c>
      <c r="C68" s="218">
        <v>18000</v>
      </c>
      <c r="D68" s="218">
        <v>18000</v>
      </c>
      <c r="E68" s="217">
        <v>0</v>
      </c>
      <c r="F68" s="218">
        <f>D68+E68</f>
        <v>18000</v>
      </c>
      <c r="G68" s="220">
        <f>H68+I68</f>
        <v>586.1001</v>
      </c>
      <c r="H68" s="218">
        <v>586.1001</v>
      </c>
      <c r="I68" s="218">
        <v>0</v>
      </c>
      <c r="J68" s="231">
        <v>0</v>
      </c>
      <c r="K68" s="231">
        <v>0</v>
      </c>
      <c r="L68" s="229">
        <v>0</v>
      </c>
    </row>
    <row r="69" spans="1:12">
      <c r="A69" s="211">
        <v>233</v>
      </c>
      <c r="B69" s="212" t="s">
        <v>258</v>
      </c>
      <c r="C69" s="213">
        <f t="shared" ref="C69:G69" si="40">C70</f>
        <v>100</v>
      </c>
      <c r="D69" s="213">
        <f t="shared" si="40"/>
        <v>100</v>
      </c>
      <c r="E69" s="213">
        <f t="shared" si="40"/>
        <v>0</v>
      </c>
      <c r="F69" s="213">
        <f t="shared" si="40"/>
        <v>100</v>
      </c>
      <c r="G69" s="213">
        <f t="shared" si="40"/>
        <v>164.4216</v>
      </c>
      <c r="H69" s="213">
        <v>0</v>
      </c>
      <c r="I69" s="213">
        <f>I70</f>
        <v>164.4216</v>
      </c>
      <c r="J69" s="213">
        <v>0</v>
      </c>
      <c r="K69" s="213">
        <v>63.932839</v>
      </c>
      <c r="L69" s="228">
        <f t="shared" ref="L69:L71" si="41">IFERROR(G69/K69-1,"-")</f>
        <v>1.57178630844158</v>
      </c>
    </row>
    <row r="70" spans="1:12">
      <c r="A70" s="215">
        <v>23304</v>
      </c>
      <c r="B70" s="216" t="s">
        <v>793</v>
      </c>
      <c r="C70" s="234">
        <f t="shared" ref="C70:F70" si="42">SUM(C71:C72)</f>
        <v>100</v>
      </c>
      <c r="D70" s="234">
        <f t="shared" si="42"/>
        <v>100</v>
      </c>
      <c r="E70" s="234">
        <f t="shared" si="42"/>
        <v>0</v>
      </c>
      <c r="F70" s="234">
        <f t="shared" si="42"/>
        <v>100</v>
      </c>
      <c r="G70" s="220">
        <f>G71</f>
        <v>164.4216</v>
      </c>
      <c r="H70" s="220">
        <v>0</v>
      </c>
      <c r="I70" s="220">
        <f>I71</f>
        <v>164.4216</v>
      </c>
      <c r="J70" s="220">
        <v>0</v>
      </c>
      <c r="K70" s="220">
        <v>63.932839</v>
      </c>
      <c r="L70" s="229">
        <f t="shared" si="41"/>
        <v>1.57178630844158</v>
      </c>
    </row>
    <row r="71" ht="24" spans="1:12">
      <c r="A71" s="215">
        <v>2330411</v>
      </c>
      <c r="B71" s="219" t="s">
        <v>794</v>
      </c>
      <c r="C71" s="218">
        <v>0</v>
      </c>
      <c r="D71" s="218">
        <v>0</v>
      </c>
      <c r="E71" s="217">
        <v>0</v>
      </c>
      <c r="F71" s="218">
        <f t="shared" ref="F71:F77" si="43">D71+E71</f>
        <v>0</v>
      </c>
      <c r="G71" s="220">
        <f>H71+I71</f>
        <v>164.4216</v>
      </c>
      <c r="H71" s="218">
        <v>0</v>
      </c>
      <c r="I71" s="218">
        <v>164.4216</v>
      </c>
      <c r="J71" s="231">
        <v>0</v>
      </c>
      <c r="K71" s="231">
        <v>63.932839</v>
      </c>
      <c r="L71" s="229">
        <f t="shared" si="41"/>
        <v>1.57178630844158</v>
      </c>
    </row>
    <row r="72" ht="24" spans="1:12">
      <c r="A72" s="215">
        <v>2330499</v>
      </c>
      <c r="B72" s="219" t="s">
        <v>795</v>
      </c>
      <c r="C72" s="218">
        <v>100</v>
      </c>
      <c r="D72" s="218">
        <v>100</v>
      </c>
      <c r="E72" s="217">
        <v>0</v>
      </c>
      <c r="F72" s="218">
        <f t="shared" si="43"/>
        <v>100</v>
      </c>
      <c r="G72" s="220">
        <v>0</v>
      </c>
      <c r="H72" s="218">
        <v>0</v>
      </c>
      <c r="I72" s="218">
        <v>0</v>
      </c>
      <c r="J72" s="231">
        <v>0</v>
      </c>
      <c r="K72" s="231">
        <v>0</v>
      </c>
      <c r="L72" s="229">
        <v>0</v>
      </c>
    </row>
    <row r="73" spans="1:12">
      <c r="A73" s="211">
        <v>234</v>
      </c>
      <c r="B73" s="212" t="s">
        <v>796</v>
      </c>
      <c r="C73" s="214">
        <f t="shared" ref="C73:G73" si="44">C74+C76</f>
        <v>0</v>
      </c>
      <c r="D73" s="214">
        <f t="shared" si="44"/>
        <v>1691</v>
      </c>
      <c r="E73" s="214">
        <f t="shared" si="44"/>
        <v>0</v>
      </c>
      <c r="F73" s="214">
        <f t="shared" si="44"/>
        <v>1691</v>
      </c>
      <c r="G73" s="213">
        <f t="shared" si="44"/>
        <v>251.21</v>
      </c>
      <c r="H73" s="214">
        <v>0</v>
      </c>
      <c r="I73" s="214">
        <f>I74+I76</f>
        <v>251.21</v>
      </c>
      <c r="J73" s="214">
        <v>0</v>
      </c>
      <c r="K73" s="214">
        <v>142.4603</v>
      </c>
      <c r="L73" s="228">
        <f t="shared" ref="L73:L77" si="45">IFERROR(G73/K73-1,"-")</f>
        <v>0.763368461248502</v>
      </c>
    </row>
    <row r="74" spans="1:12">
      <c r="A74" s="215">
        <v>23401</v>
      </c>
      <c r="B74" s="216" t="s">
        <v>650</v>
      </c>
      <c r="C74" s="218">
        <f t="shared" ref="C74:G74" si="46">C75</f>
        <v>0</v>
      </c>
      <c r="D74" s="218">
        <f t="shared" si="46"/>
        <v>0</v>
      </c>
      <c r="E74" s="218">
        <f t="shared" si="46"/>
        <v>0</v>
      </c>
      <c r="F74" s="218">
        <f t="shared" si="46"/>
        <v>0</v>
      </c>
      <c r="G74" s="218">
        <f t="shared" si="46"/>
        <v>0</v>
      </c>
      <c r="H74" s="218">
        <v>0</v>
      </c>
      <c r="I74" s="218">
        <v>0</v>
      </c>
      <c r="J74" s="218">
        <v>0</v>
      </c>
      <c r="K74" s="218">
        <v>0</v>
      </c>
      <c r="L74" s="229" t="str">
        <f t="shared" si="45"/>
        <v>-</v>
      </c>
    </row>
    <row r="75" spans="1:12">
      <c r="A75" s="215">
        <v>2340101</v>
      </c>
      <c r="B75" s="219" t="s">
        <v>797</v>
      </c>
      <c r="C75" s="218">
        <v>0</v>
      </c>
      <c r="D75" s="218">
        <v>0</v>
      </c>
      <c r="E75" s="217">
        <v>0</v>
      </c>
      <c r="F75" s="218">
        <f t="shared" si="43"/>
        <v>0</v>
      </c>
      <c r="G75" s="220">
        <f>H75+I75</f>
        <v>0</v>
      </c>
      <c r="H75" s="218">
        <v>0</v>
      </c>
      <c r="I75" s="218">
        <v>0</v>
      </c>
      <c r="J75" s="231">
        <v>0</v>
      </c>
      <c r="K75" s="231">
        <v>0</v>
      </c>
      <c r="L75" s="229" t="str">
        <f t="shared" si="45"/>
        <v>-</v>
      </c>
    </row>
    <row r="76" spans="1:12">
      <c r="A76" s="215">
        <v>23402</v>
      </c>
      <c r="B76" s="216" t="s">
        <v>796</v>
      </c>
      <c r="C76" s="218">
        <f t="shared" ref="C76:G76" si="47">C77</f>
        <v>0</v>
      </c>
      <c r="D76" s="218">
        <f t="shared" si="47"/>
        <v>1691</v>
      </c>
      <c r="E76" s="218">
        <f t="shared" si="47"/>
        <v>0</v>
      </c>
      <c r="F76" s="218">
        <f t="shared" si="43"/>
        <v>1691</v>
      </c>
      <c r="G76" s="218">
        <f t="shared" si="47"/>
        <v>251.21</v>
      </c>
      <c r="H76" s="218">
        <v>0</v>
      </c>
      <c r="I76" s="217">
        <f>I77</f>
        <v>251.21</v>
      </c>
      <c r="J76" s="218">
        <v>0</v>
      </c>
      <c r="K76" s="218">
        <v>142.4603</v>
      </c>
      <c r="L76" s="229">
        <f t="shared" si="45"/>
        <v>0.763368461248502</v>
      </c>
    </row>
    <row r="77" spans="1:12">
      <c r="A77" s="215">
        <v>2340299</v>
      </c>
      <c r="B77" s="219" t="s">
        <v>798</v>
      </c>
      <c r="C77" s="218">
        <v>0</v>
      </c>
      <c r="D77" s="218">
        <v>1691</v>
      </c>
      <c r="E77" s="217">
        <v>0</v>
      </c>
      <c r="F77" s="218">
        <f t="shared" si="43"/>
        <v>1691</v>
      </c>
      <c r="G77" s="220">
        <f>H77+I77</f>
        <v>251.21</v>
      </c>
      <c r="H77" s="218">
        <v>0</v>
      </c>
      <c r="I77" s="218">
        <v>251.21</v>
      </c>
      <c r="J77" s="231">
        <v>0</v>
      </c>
      <c r="K77" s="231">
        <v>142.4603</v>
      </c>
      <c r="L77" s="229">
        <f t="shared" si="45"/>
        <v>0.763368461248502</v>
      </c>
    </row>
  </sheetData>
  <mergeCells count="14">
    <mergeCell ref="B2:L2"/>
    <mergeCell ref="C4:F4"/>
    <mergeCell ref="G4:L4"/>
    <mergeCell ref="H5:J5"/>
    <mergeCell ref="A7:B7"/>
    <mergeCell ref="A4:A6"/>
    <mergeCell ref="B4:B6"/>
    <mergeCell ref="C5:C6"/>
    <mergeCell ref="D5:D6"/>
    <mergeCell ref="E5:E6"/>
    <mergeCell ref="F5:F6"/>
    <mergeCell ref="G5:G6"/>
    <mergeCell ref="K5:K6"/>
    <mergeCell ref="L5:L6"/>
  </mergeCells>
  <pageMargins left="0.550694444444444" right="0.389583333333333" top="0.629861111111111" bottom="0.861805555555555" header="0.511805555555556" footer="0.511805555555556"/>
  <pageSetup paperSize="9" scale="80" fitToHeight="0" orientation="landscape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rgb="FFFFFF00"/>
  </sheetPr>
  <dimension ref="A1:C20"/>
  <sheetViews>
    <sheetView view="pageBreakPreview" zoomScale="115" zoomScaleNormal="100" workbookViewId="0">
      <selection activeCell="H8" sqref="H8"/>
    </sheetView>
  </sheetViews>
  <sheetFormatPr defaultColWidth="9" defaultRowHeight="14.25" outlineLevelCol="2"/>
  <cols>
    <col min="2" max="2" width="34.875" customWidth="1"/>
    <col min="3" max="3" width="36.25" style="21" customWidth="1"/>
    <col min="8" max="8" width="33.75" customWidth="1"/>
  </cols>
  <sheetData>
    <row r="1" spans="1:1">
      <c r="A1" s="177" t="s">
        <v>799</v>
      </c>
    </row>
    <row r="2" ht="39" customHeight="1" spans="2:3">
      <c r="B2" s="178" t="s">
        <v>800</v>
      </c>
      <c r="C2" s="179"/>
    </row>
    <row r="3" ht="20.25" customHeight="1" spans="1:3">
      <c r="A3" s="180" t="s">
        <v>42</v>
      </c>
      <c r="C3" s="181" t="s">
        <v>43</v>
      </c>
    </row>
    <row r="4" spans="1:3">
      <c r="A4" s="182" t="s">
        <v>44</v>
      </c>
      <c r="B4" s="183" t="s">
        <v>801</v>
      </c>
      <c r="C4" s="184" t="s">
        <v>334</v>
      </c>
    </row>
    <row r="5" spans="1:3">
      <c r="A5" s="182"/>
      <c r="B5" s="183"/>
      <c r="C5" s="184"/>
    </row>
    <row r="6" ht="35" customHeight="1" spans="1:3">
      <c r="A6" s="89"/>
      <c r="B6" s="183" t="s">
        <v>802</v>
      </c>
      <c r="C6" s="185">
        <f>SUM(C7:C20)</f>
        <v>19561.36623</v>
      </c>
    </row>
    <row r="7" customFormat="1" ht="35" customHeight="1" spans="1:3">
      <c r="A7" s="89">
        <v>21211</v>
      </c>
      <c r="B7" s="186" t="s">
        <v>762</v>
      </c>
      <c r="C7" s="187">
        <v>144.13913</v>
      </c>
    </row>
    <row r="8" customFormat="1" ht="35" customHeight="1" spans="1:3">
      <c r="A8" s="89">
        <v>2129801</v>
      </c>
      <c r="B8" s="186" t="s">
        <v>207</v>
      </c>
      <c r="C8" s="187">
        <v>3129</v>
      </c>
    </row>
    <row r="9" customFormat="1" ht="35" customHeight="1" spans="1:3">
      <c r="A9" s="89">
        <v>2136601</v>
      </c>
      <c r="B9" s="186" t="s">
        <v>749</v>
      </c>
      <c r="C9" s="187">
        <v>102.64</v>
      </c>
    </row>
    <row r="10" customFormat="1" ht="35" customHeight="1" spans="1:3">
      <c r="A10" s="89">
        <v>2137201</v>
      </c>
      <c r="B10" s="186" t="s">
        <v>748</v>
      </c>
      <c r="C10" s="187">
        <v>430.62</v>
      </c>
    </row>
    <row r="11" customFormat="1" ht="35" customHeight="1" spans="1:3">
      <c r="A11" s="89">
        <v>2137202</v>
      </c>
      <c r="B11" s="186" t="s">
        <v>749</v>
      </c>
      <c r="C11" s="187">
        <v>2000</v>
      </c>
    </row>
    <row r="12" customFormat="1" ht="35" customHeight="1" spans="1:3">
      <c r="A12" s="89">
        <v>2137302</v>
      </c>
      <c r="B12" s="186" t="s">
        <v>749</v>
      </c>
      <c r="C12" s="187">
        <v>13</v>
      </c>
    </row>
    <row r="13" customFormat="1" ht="35" customHeight="1" spans="1:3">
      <c r="A13" s="89">
        <v>2159802</v>
      </c>
      <c r="B13" s="186" t="s">
        <v>774</v>
      </c>
      <c r="C13" s="187">
        <v>949</v>
      </c>
    </row>
    <row r="14" customFormat="1" ht="35" customHeight="1" spans="1:3">
      <c r="A14" s="89">
        <v>2219899</v>
      </c>
      <c r="B14" s="186" t="s">
        <v>803</v>
      </c>
      <c r="C14" s="187">
        <v>30</v>
      </c>
    </row>
    <row r="15" customFormat="1" ht="35" customHeight="1" spans="1:3">
      <c r="A15" s="89">
        <v>2296002</v>
      </c>
      <c r="B15" s="186" t="s">
        <v>782</v>
      </c>
      <c r="C15" s="187">
        <v>169.1</v>
      </c>
    </row>
    <row r="16" customFormat="1" ht="35" customHeight="1" spans="1:3">
      <c r="A16" s="89">
        <v>2296003</v>
      </c>
      <c r="B16" s="186" t="s">
        <v>783</v>
      </c>
      <c r="C16" s="187">
        <v>251.0171</v>
      </c>
    </row>
    <row r="17" customFormat="1" ht="35" customHeight="1" spans="1:3">
      <c r="A17" s="89">
        <v>2296006</v>
      </c>
      <c r="B17" s="186" t="s">
        <v>785</v>
      </c>
      <c r="C17" s="187">
        <v>117.85</v>
      </c>
    </row>
    <row r="18" customFormat="1" ht="35" customHeight="1" spans="1:3">
      <c r="A18" s="89">
        <v>2299899</v>
      </c>
      <c r="B18" s="186" t="s">
        <v>249</v>
      </c>
      <c r="C18" s="187">
        <v>5000</v>
      </c>
    </row>
    <row r="19" customFormat="1" ht="35" customHeight="1" spans="1:3">
      <c r="A19" s="89">
        <v>2320411</v>
      </c>
      <c r="B19" s="186" t="s">
        <v>790</v>
      </c>
      <c r="C19" s="187">
        <v>586.1</v>
      </c>
    </row>
    <row r="20" customFormat="1" ht="35" customHeight="1" spans="1:3">
      <c r="A20" s="89">
        <v>2320498</v>
      </c>
      <c r="B20" s="186" t="s">
        <v>791</v>
      </c>
      <c r="C20" s="187">
        <v>6638.9</v>
      </c>
    </row>
  </sheetData>
  <mergeCells count="4">
    <mergeCell ref="B2:C2"/>
    <mergeCell ref="A4:A5"/>
    <mergeCell ref="B4:B5"/>
    <mergeCell ref="C4:C5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rgb="FFFFFF00"/>
    <pageSetUpPr fitToPage="1"/>
  </sheetPr>
  <dimension ref="A1:G20"/>
  <sheetViews>
    <sheetView topLeftCell="A6" workbookViewId="0">
      <selection activeCell="C20" sqref="C20"/>
    </sheetView>
  </sheetViews>
  <sheetFormatPr defaultColWidth="9" defaultRowHeight="14.25" outlineLevelCol="6"/>
  <cols>
    <col min="1" max="1" width="19.1333333333333" style="160" customWidth="1"/>
    <col min="2" max="2" width="14.325" style="161" customWidth="1"/>
    <col min="3" max="3" width="20.7416666666667" style="161" customWidth="1"/>
    <col min="4" max="4" width="23.7166666666667" style="161" customWidth="1"/>
    <col min="10" max="10" width="10.125"/>
  </cols>
  <sheetData>
    <row r="1" spans="1:1">
      <c r="A1" s="162" t="s">
        <v>804</v>
      </c>
    </row>
    <row r="2" ht="20.25" customHeight="1" spans="1:4">
      <c r="A2" s="163" t="s">
        <v>25</v>
      </c>
      <c r="B2" s="164"/>
      <c r="C2" s="164"/>
      <c r="D2" s="164"/>
    </row>
    <row r="3" spans="1:4">
      <c r="A3" s="24" t="s">
        <v>42</v>
      </c>
      <c r="B3" s="165"/>
      <c r="C3" s="165"/>
      <c r="D3" s="166" t="s">
        <v>43</v>
      </c>
    </row>
    <row r="4" s="159" customFormat="1" ht="56.25" customHeight="1" spans="1:4">
      <c r="A4" s="167" t="s">
        <v>805</v>
      </c>
      <c r="B4" s="168" t="s">
        <v>334</v>
      </c>
      <c r="C4" s="168" t="s">
        <v>806</v>
      </c>
      <c r="D4" s="168" t="s">
        <v>807</v>
      </c>
    </row>
    <row r="5" ht="30" customHeight="1" spans="1:4">
      <c r="A5" s="169" t="s">
        <v>808</v>
      </c>
      <c r="B5" s="170">
        <f>C5+D5</f>
        <v>36227.17</v>
      </c>
      <c r="C5" s="170">
        <f>SUM(C6:C12)</f>
        <v>16682</v>
      </c>
      <c r="D5" s="170">
        <f>D6+D7+D8+D9+D10+D11</f>
        <v>19545.17</v>
      </c>
    </row>
    <row r="6" ht="30" customHeight="1" spans="1:4">
      <c r="A6" s="171" t="s">
        <v>809</v>
      </c>
      <c r="B6" s="172">
        <f t="shared" ref="B5:B11" si="0">C6+D6</f>
        <v>18840.54</v>
      </c>
      <c r="C6" s="173">
        <v>3718</v>
      </c>
      <c r="D6" s="173">
        <v>15122.54</v>
      </c>
    </row>
    <row r="7" ht="30" customHeight="1" spans="1:4">
      <c r="A7" s="174" t="s">
        <v>810</v>
      </c>
      <c r="B7" s="172">
        <f t="shared" si="0"/>
        <v>239.35</v>
      </c>
      <c r="C7" s="173">
        <v>221</v>
      </c>
      <c r="D7" s="173">
        <v>18.35</v>
      </c>
    </row>
    <row r="8" ht="30" customHeight="1" spans="1:4">
      <c r="A8" s="174" t="s">
        <v>811</v>
      </c>
      <c r="B8" s="172">
        <f t="shared" si="0"/>
        <v>6984.47</v>
      </c>
      <c r="C8" s="173">
        <v>2711</v>
      </c>
      <c r="D8" s="173">
        <v>4273.47</v>
      </c>
    </row>
    <row r="9" ht="30" customHeight="1" spans="1:4">
      <c r="A9" s="174" t="s">
        <v>812</v>
      </c>
      <c r="B9" s="172">
        <f t="shared" si="0"/>
        <v>0</v>
      </c>
      <c r="C9" s="173">
        <v>0</v>
      </c>
      <c r="D9" s="172">
        <f>0</f>
        <v>0</v>
      </c>
    </row>
    <row r="10" ht="30" customHeight="1" spans="1:4">
      <c r="A10" s="174" t="s">
        <v>813</v>
      </c>
      <c r="B10" s="172">
        <f t="shared" si="0"/>
        <v>691.08</v>
      </c>
      <c r="C10" s="173">
        <f>665+26</f>
        <v>691</v>
      </c>
      <c r="D10" s="172">
        <v>0.08</v>
      </c>
    </row>
    <row r="11" ht="30" customHeight="1" spans="1:4">
      <c r="A11" s="174" t="s">
        <v>814</v>
      </c>
      <c r="B11" s="172">
        <f t="shared" si="0"/>
        <v>141.73</v>
      </c>
      <c r="C11" s="173">
        <v>11</v>
      </c>
      <c r="D11" s="173">
        <v>130.73</v>
      </c>
    </row>
    <row r="12" ht="30" customHeight="1" spans="1:4">
      <c r="A12" s="174" t="s">
        <v>815</v>
      </c>
      <c r="B12" s="172">
        <f>0</f>
        <v>0</v>
      </c>
      <c r="C12" s="173">
        <v>9330</v>
      </c>
      <c r="D12" s="173">
        <f t="shared" ref="D12:D17" si="1">0</f>
        <v>0</v>
      </c>
    </row>
    <row r="13" ht="30" customHeight="1" spans="1:4">
      <c r="A13" s="175" t="s">
        <v>816</v>
      </c>
      <c r="B13" s="170">
        <f t="shared" ref="B13:B17" si="2">C13+D13</f>
        <v>40008.36</v>
      </c>
      <c r="C13" s="170">
        <f>SUM(C14:C17)</f>
        <v>20535</v>
      </c>
      <c r="D13" s="170">
        <f>D14+D15+D16</f>
        <v>19473.36</v>
      </c>
    </row>
    <row r="14" ht="30" customHeight="1" spans="1:4">
      <c r="A14" s="174" t="s">
        <v>817</v>
      </c>
      <c r="B14" s="172">
        <f t="shared" si="2"/>
        <v>30493.01</v>
      </c>
      <c r="C14" s="172">
        <v>11029</v>
      </c>
      <c r="D14" s="172">
        <v>19464.01</v>
      </c>
    </row>
    <row r="15" ht="30" customHeight="1" spans="1:4">
      <c r="A15" s="174" t="s">
        <v>249</v>
      </c>
      <c r="B15" s="172">
        <f t="shared" si="2"/>
        <v>5</v>
      </c>
      <c r="C15" s="172">
        <v>5</v>
      </c>
      <c r="D15" s="172">
        <f t="shared" si="1"/>
        <v>0</v>
      </c>
    </row>
    <row r="16" ht="30" customHeight="1" spans="1:4">
      <c r="A16" s="174" t="s">
        <v>818</v>
      </c>
      <c r="B16" s="172">
        <f t="shared" si="2"/>
        <v>13.35</v>
      </c>
      <c r="C16" s="172">
        <v>4</v>
      </c>
      <c r="D16" s="173">
        <v>9.35</v>
      </c>
    </row>
    <row r="17" ht="30" customHeight="1" spans="1:4">
      <c r="A17" s="174" t="s">
        <v>819</v>
      </c>
      <c r="B17" s="172">
        <f t="shared" si="2"/>
        <v>9497</v>
      </c>
      <c r="C17" s="172">
        <v>9497</v>
      </c>
      <c r="D17" s="172">
        <f t="shared" si="1"/>
        <v>0</v>
      </c>
    </row>
    <row r="18" ht="30" customHeight="1" spans="1:4">
      <c r="A18" s="169" t="s">
        <v>820</v>
      </c>
      <c r="B18" s="170">
        <f>B5-B13</f>
        <v>-3781.19</v>
      </c>
      <c r="C18" s="170">
        <v>-3853</v>
      </c>
      <c r="D18" s="170">
        <f>D5-D13</f>
        <v>71.8100000000049</v>
      </c>
    </row>
    <row r="19" ht="30" customHeight="1" spans="1:7">
      <c r="A19" s="169" t="s">
        <v>821</v>
      </c>
      <c r="B19" s="170">
        <f>C19+D19</f>
        <v>12350.34</v>
      </c>
      <c r="C19" s="170">
        <v>11006</v>
      </c>
      <c r="D19" s="170">
        <v>1344.34</v>
      </c>
      <c r="G19" s="176"/>
    </row>
    <row r="20" ht="30" customHeight="1" spans="1:4">
      <c r="A20" s="169" t="s">
        <v>822</v>
      </c>
      <c r="B20" s="170">
        <f>B19+B18</f>
        <v>8569.15</v>
      </c>
      <c r="C20" s="170">
        <v>7153</v>
      </c>
      <c r="D20" s="170">
        <f>D19+D18</f>
        <v>1416.15</v>
      </c>
    </row>
  </sheetData>
  <mergeCells count="1">
    <mergeCell ref="A2:D2"/>
  </mergeCells>
  <printOptions horizontalCentered="1"/>
  <pageMargins left="0.700694444444445" right="0.700694444444445" top="0.751388888888889" bottom="0.751388888888889" header="0.298611111111111" footer="0.298611111111111"/>
  <pageSetup paperSize="9" scale="81" orientation="landscape" horizontalDpi="6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rgb="FFFFFF00"/>
    <pageSetUpPr fitToPage="1"/>
  </sheetPr>
  <dimension ref="A1:F10"/>
  <sheetViews>
    <sheetView workbookViewId="0">
      <selection activeCell="F7" sqref="F7:F9"/>
    </sheetView>
  </sheetViews>
  <sheetFormatPr defaultColWidth="9" defaultRowHeight="14.25" outlineLevelCol="5"/>
  <cols>
    <col min="1" max="1" width="35.5" customWidth="1"/>
    <col min="2" max="3" width="16.125" style="21" customWidth="1"/>
    <col min="4" max="4" width="37.625" style="21" customWidth="1"/>
    <col min="5" max="6" width="14.625" style="21" customWidth="1"/>
  </cols>
  <sheetData>
    <row r="1" ht="22.5" spans="1:6">
      <c r="A1" s="38" t="s">
        <v>823</v>
      </c>
      <c r="B1" s="140"/>
      <c r="C1" s="141"/>
      <c r="D1" s="142"/>
      <c r="E1" s="142"/>
      <c r="F1" s="142"/>
    </row>
    <row r="2" ht="37" customHeight="1" spans="1:6">
      <c r="A2" s="143" t="s">
        <v>824</v>
      </c>
      <c r="B2" s="144"/>
      <c r="C2" s="144"/>
      <c r="D2" s="144"/>
      <c r="E2" s="144"/>
      <c r="F2" s="144"/>
    </row>
    <row r="3" ht="24" customHeight="1" spans="1:6">
      <c r="A3" s="41" t="s">
        <v>42</v>
      </c>
      <c r="B3" s="145"/>
      <c r="C3" s="145"/>
      <c r="D3" s="141"/>
      <c r="E3" s="141"/>
      <c r="F3" s="146" t="s">
        <v>43</v>
      </c>
    </row>
    <row r="4" ht="30" customHeight="1" spans="1:6">
      <c r="A4" s="147" t="s">
        <v>825</v>
      </c>
      <c r="B4" s="148"/>
      <c r="C4" s="148"/>
      <c r="D4" s="149" t="s">
        <v>826</v>
      </c>
      <c r="E4" s="149"/>
      <c r="F4" s="149"/>
    </row>
    <row r="5" ht="57.95" customHeight="1" spans="1:6">
      <c r="A5" s="150" t="s">
        <v>827</v>
      </c>
      <c r="B5" s="151" t="s">
        <v>828</v>
      </c>
      <c r="C5" s="151" t="s">
        <v>829</v>
      </c>
      <c r="D5" s="149" t="s">
        <v>830</v>
      </c>
      <c r="E5" s="151" t="s">
        <v>828</v>
      </c>
      <c r="F5" s="151" t="s">
        <v>829</v>
      </c>
    </row>
    <row r="6" ht="28" customHeight="1" spans="1:6">
      <c r="A6" s="152" t="s">
        <v>831</v>
      </c>
      <c r="B6" s="153">
        <v>0</v>
      </c>
      <c r="C6" s="153">
        <v>14</v>
      </c>
      <c r="D6" s="154" t="s">
        <v>832</v>
      </c>
      <c r="E6" s="155">
        <v>0</v>
      </c>
      <c r="F6" s="155">
        <v>0</v>
      </c>
    </row>
    <row r="7" ht="28" customHeight="1" spans="1:6">
      <c r="A7" s="156" t="s">
        <v>833</v>
      </c>
      <c r="B7" s="153">
        <v>0</v>
      </c>
      <c r="C7" s="153">
        <v>14</v>
      </c>
      <c r="D7" s="154" t="s">
        <v>834</v>
      </c>
      <c r="E7" s="155">
        <v>0</v>
      </c>
      <c r="F7" s="155">
        <v>31</v>
      </c>
    </row>
    <row r="8" ht="28" customHeight="1" spans="1:6">
      <c r="A8" s="152" t="s">
        <v>835</v>
      </c>
      <c r="B8" s="155">
        <v>22</v>
      </c>
      <c r="C8" s="155">
        <v>22</v>
      </c>
      <c r="D8" s="157" t="s">
        <v>836</v>
      </c>
      <c r="E8" s="155">
        <v>22</v>
      </c>
      <c r="F8" s="155">
        <v>4</v>
      </c>
    </row>
    <row r="9" ht="28" customHeight="1" spans="1:6">
      <c r="A9" s="152"/>
      <c r="B9" s="153"/>
      <c r="C9" s="153"/>
      <c r="D9" s="157" t="s">
        <v>837</v>
      </c>
      <c r="E9" s="155">
        <v>0</v>
      </c>
      <c r="F9" s="155">
        <v>15</v>
      </c>
    </row>
    <row r="10" ht="46" customHeight="1" spans="1:6">
      <c r="A10" s="150" t="s">
        <v>838</v>
      </c>
      <c r="B10" s="153">
        <f>B6+B7+B8</f>
        <v>22</v>
      </c>
      <c r="C10" s="153">
        <f>C6+C7+C8</f>
        <v>50</v>
      </c>
      <c r="D10" s="151" t="s">
        <v>839</v>
      </c>
      <c r="E10" s="158">
        <f>E6+E8+E9</f>
        <v>22</v>
      </c>
      <c r="F10" s="158">
        <f>SUM(F6:F9)</f>
        <v>50</v>
      </c>
    </row>
  </sheetData>
  <mergeCells count="4">
    <mergeCell ref="D1:F1"/>
    <mergeCell ref="A2:F2"/>
    <mergeCell ref="A4:C4"/>
    <mergeCell ref="D4:F4"/>
  </mergeCells>
  <pageMargins left="0.700694444444445" right="0.700694444444445" top="0.751388888888889" bottom="0.751388888888889" header="0.298611111111111" footer="0.298611111111111"/>
  <pageSetup paperSize="9" scale="91" orientation="landscape" horizontalDpi="6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rgb="FFFFFF00"/>
    <pageSetUpPr fitToPage="1"/>
  </sheetPr>
  <dimension ref="A1:H172"/>
  <sheetViews>
    <sheetView view="pageBreakPreview" zoomScale="115" zoomScaleNormal="100" topLeftCell="A160" workbookViewId="0">
      <selection activeCell="B27" sqref="B27"/>
    </sheetView>
  </sheetViews>
  <sheetFormatPr defaultColWidth="9" defaultRowHeight="13.5" outlineLevelCol="7"/>
  <cols>
    <col min="1" max="1" width="8" style="36" customWidth="1"/>
    <col min="2" max="2" width="29.625" style="97" customWidth="1"/>
    <col min="3" max="3" width="38.375" style="36" customWidth="1"/>
    <col min="4" max="4" width="17.1333333333333" style="37" customWidth="1"/>
    <col min="5" max="6" width="14.125" style="37"/>
    <col min="7" max="7" width="9" style="36"/>
    <col min="8" max="8" width="12.625" style="36"/>
    <col min="9" max="9" width="11.5" style="36"/>
    <col min="10" max="16384" width="9" style="36"/>
  </cols>
  <sheetData>
    <row r="1" s="36" customFormat="1" spans="1:6">
      <c r="A1" s="98" t="s">
        <v>840</v>
      </c>
      <c r="B1" s="97"/>
      <c r="C1" s="99"/>
      <c r="D1" s="37"/>
      <c r="E1" s="37"/>
      <c r="F1" s="37"/>
    </row>
    <row r="2" s="36" customFormat="1" ht="20.25" spans="1:8">
      <c r="A2" s="100" t="s">
        <v>841</v>
      </c>
      <c r="B2" s="101"/>
      <c r="C2" s="100"/>
      <c r="D2" s="102"/>
      <c r="E2" s="102"/>
      <c r="F2" s="102"/>
      <c r="G2" s="103"/>
      <c r="H2" s="103"/>
    </row>
    <row r="3" s="36" customFormat="1" spans="1:8">
      <c r="A3" s="104"/>
      <c r="B3" s="105"/>
      <c r="C3" s="104"/>
      <c r="D3" s="106"/>
      <c r="E3" s="106"/>
      <c r="F3" s="107" t="s">
        <v>43</v>
      </c>
      <c r="G3" s="108"/>
      <c r="H3" s="108"/>
    </row>
    <row r="4" s="95" customFormat="1" spans="1:6">
      <c r="A4" s="109" t="s">
        <v>842</v>
      </c>
      <c r="B4" s="110" t="s">
        <v>843</v>
      </c>
      <c r="C4" s="110" t="s">
        <v>844</v>
      </c>
      <c r="D4" s="111" t="s">
        <v>845</v>
      </c>
      <c r="E4" s="112" t="s">
        <v>846</v>
      </c>
      <c r="F4" s="112" t="s">
        <v>248</v>
      </c>
    </row>
    <row r="5" s="36" customFormat="1" spans="1:6">
      <c r="A5" s="113" t="s">
        <v>847</v>
      </c>
      <c r="B5" s="114"/>
      <c r="C5" s="115"/>
      <c r="D5" s="111">
        <f>E5+F5</f>
        <v>3218.819341</v>
      </c>
      <c r="E5" s="112">
        <f>E6+E69</f>
        <v>1641.895931</v>
      </c>
      <c r="F5" s="112">
        <f>F6+F69</f>
        <v>1576.92341</v>
      </c>
    </row>
    <row r="6" s="36" customFormat="1" spans="1:6">
      <c r="A6" s="113" t="s">
        <v>848</v>
      </c>
      <c r="B6" s="114"/>
      <c r="C6" s="115"/>
      <c r="D6" s="116">
        <f t="shared" ref="D6:F6" si="0">D7+D43</f>
        <v>1382.63</v>
      </c>
      <c r="E6" s="116">
        <f t="shared" si="0"/>
        <v>801.04</v>
      </c>
      <c r="F6" s="116">
        <f t="shared" si="0"/>
        <v>581.59</v>
      </c>
    </row>
    <row r="7" s="36" customFormat="1" spans="1:6">
      <c r="A7" s="28" t="s">
        <v>849</v>
      </c>
      <c r="B7" s="117"/>
      <c r="C7" s="118"/>
      <c r="D7" s="116">
        <f>(E7+F7)</f>
        <v>759.31</v>
      </c>
      <c r="E7" s="116">
        <f>SUM(E8:E42)</f>
        <v>745.75</v>
      </c>
      <c r="F7" s="116">
        <f>SUM(F8:F42)</f>
        <v>13.56</v>
      </c>
    </row>
    <row r="8" s="36" customFormat="1" spans="1:6">
      <c r="A8" s="119" t="s">
        <v>850</v>
      </c>
      <c r="B8" s="120" t="s">
        <v>851</v>
      </c>
      <c r="C8" s="120" t="s">
        <v>852</v>
      </c>
      <c r="D8" s="121">
        <f t="shared" ref="D8:D42" si="1">SUM(E8:F8)</f>
        <v>7.39</v>
      </c>
      <c r="E8" s="121">
        <v>7.39</v>
      </c>
      <c r="F8" s="121"/>
    </row>
    <row r="9" s="36" customFormat="1" ht="24" spans="1:6">
      <c r="A9" s="119" t="s">
        <v>850</v>
      </c>
      <c r="B9" s="120" t="s">
        <v>853</v>
      </c>
      <c r="C9" s="120" t="s">
        <v>854</v>
      </c>
      <c r="D9" s="121">
        <f t="shared" si="1"/>
        <v>12.73</v>
      </c>
      <c r="E9" s="121">
        <v>6.46</v>
      </c>
      <c r="F9" s="121">
        <v>6.27</v>
      </c>
    </row>
    <row r="10" s="36" customFormat="1" spans="1:6">
      <c r="A10" s="119" t="s">
        <v>850</v>
      </c>
      <c r="B10" s="120" t="s">
        <v>855</v>
      </c>
      <c r="C10" s="120" t="s">
        <v>852</v>
      </c>
      <c r="D10" s="121">
        <f t="shared" si="1"/>
        <v>6.36</v>
      </c>
      <c r="E10" s="121">
        <v>6.36</v>
      </c>
      <c r="F10" s="121"/>
    </row>
    <row r="11" s="36" customFormat="1" spans="1:6">
      <c r="A11" s="119" t="s">
        <v>850</v>
      </c>
      <c r="B11" s="122" t="s">
        <v>856</v>
      </c>
      <c r="C11" s="120" t="s">
        <v>857</v>
      </c>
      <c r="D11" s="121">
        <f t="shared" si="1"/>
        <v>3.75</v>
      </c>
      <c r="E11" s="121">
        <v>3.75</v>
      </c>
      <c r="F11" s="121"/>
    </row>
    <row r="12" s="36" customFormat="1" spans="1:6">
      <c r="A12" s="119" t="s">
        <v>850</v>
      </c>
      <c r="B12" s="123" t="s">
        <v>858</v>
      </c>
      <c r="C12" s="120" t="s">
        <v>852</v>
      </c>
      <c r="D12" s="121">
        <f t="shared" si="1"/>
        <v>6.19</v>
      </c>
      <c r="E12" s="121">
        <v>6.19</v>
      </c>
      <c r="F12" s="121"/>
    </row>
    <row r="13" s="36" customFormat="1" spans="1:6">
      <c r="A13" s="119" t="s">
        <v>850</v>
      </c>
      <c r="B13" s="124"/>
      <c r="C13" s="120" t="s">
        <v>854</v>
      </c>
      <c r="D13" s="121">
        <f t="shared" si="1"/>
        <v>0.8</v>
      </c>
      <c r="E13" s="121">
        <v>0.8</v>
      </c>
      <c r="F13" s="121"/>
    </row>
    <row r="14" s="36" customFormat="1" spans="1:6">
      <c r="A14" s="119" t="s">
        <v>850</v>
      </c>
      <c r="B14" s="123" t="s">
        <v>859</v>
      </c>
      <c r="C14" s="120" t="s">
        <v>860</v>
      </c>
      <c r="D14" s="121">
        <f t="shared" si="1"/>
        <v>8.19</v>
      </c>
      <c r="E14" s="121">
        <v>8.19</v>
      </c>
      <c r="F14" s="121"/>
    </row>
    <row r="15" s="36" customFormat="1" spans="1:6">
      <c r="A15" s="119" t="s">
        <v>850</v>
      </c>
      <c r="B15" s="125"/>
      <c r="C15" s="120" t="s">
        <v>854</v>
      </c>
      <c r="D15" s="121">
        <f t="shared" si="1"/>
        <v>14.56</v>
      </c>
      <c r="E15" s="121">
        <v>14.56</v>
      </c>
      <c r="F15" s="121"/>
    </row>
    <row r="16" s="36" customFormat="1" spans="1:6">
      <c r="A16" s="119" t="s">
        <v>850</v>
      </c>
      <c r="B16" s="122" t="s">
        <v>861</v>
      </c>
      <c r="C16" s="120" t="s">
        <v>862</v>
      </c>
      <c r="D16" s="121">
        <f t="shared" si="1"/>
        <v>2.27</v>
      </c>
      <c r="E16" s="121">
        <v>2.27</v>
      </c>
      <c r="F16" s="121"/>
    </row>
    <row r="17" s="36" customFormat="1" spans="1:6">
      <c r="A17" s="119" t="s">
        <v>850</v>
      </c>
      <c r="B17" s="126" t="s">
        <v>863</v>
      </c>
      <c r="C17" s="120" t="s">
        <v>852</v>
      </c>
      <c r="D17" s="121">
        <f t="shared" si="1"/>
        <v>11.26</v>
      </c>
      <c r="E17" s="121">
        <v>4.9</v>
      </c>
      <c r="F17" s="121">
        <v>6.36</v>
      </c>
    </row>
    <row r="18" s="36" customFormat="1" spans="1:6">
      <c r="A18" s="119" t="s">
        <v>850</v>
      </c>
      <c r="B18" s="127"/>
      <c r="C18" s="120" t="s">
        <v>854</v>
      </c>
      <c r="D18" s="121">
        <f t="shared" si="1"/>
        <v>0.93</v>
      </c>
      <c r="E18" s="121"/>
      <c r="F18" s="121">
        <v>0.93</v>
      </c>
    </row>
    <row r="19" s="36" customFormat="1" spans="1:6">
      <c r="A19" s="119" t="s">
        <v>850</v>
      </c>
      <c r="B19" s="128"/>
      <c r="C19" s="120" t="s">
        <v>862</v>
      </c>
      <c r="D19" s="121">
        <f t="shared" si="1"/>
        <v>7.5</v>
      </c>
      <c r="E19" s="121">
        <v>7.5</v>
      </c>
      <c r="F19" s="121"/>
    </row>
    <row r="20" s="36" customFormat="1" spans="1:6">
      <c r="A20" s="119" t="s">
        <v>850</v>
      </c>
      <c r="B20" s="122" t="s">
        <v>864</v>
      </c>
      <c r="C20" s="120" t="s">
        <v>865</v>
      </c>
      <c r="D20" s="121">
        <f t="shared" si="1"/>
        <v>3.86</v>
      </c>
      <c r="E20" s="121">
        <v>3.86</v>
      </c>
      <c r="F20" s="121"/>
    </row>
    <row r="21" s="36" customFormat="1" spans="1:6">
      <c r="A21" s="119" t="s">
        <v>850</v>
      </c>
      <c r="B21" s="126" t="s">
        <v>866</v>
      </c>
      <c r="C21" s="120" t="s">
        <v>867</v>
      </c>
      <c r="D21" s="121">
        <f t="shared" si="1"/>
        <v>2.61</v>
      </c>
      <c r="E21" s="121">
        <v>2.61</v>
      </c>
      <c r="F21" s="121"/>
    </row>
    <row r="22" s="36" customFormat="1" spans="1:6">
      <c r="A22" s="119" t="s">
        <v>850</v>
      </c>
      <c r="B22" s="127"/>
      <c r="C22" s="120" t="s">
        <v>860</v>
      </c>
      <c r="D22" s="121">
        <f t="shared" si="1"/>
        <v>6.23</v>
      </c>
      <c r="E22" s="121">
        <v>6.23</v>
      </c>
      <c r="F22" s="121"/>
    </row>
    <row r="23" s="36" customFormat="1" spans="1:6">
      <c r="A23" s="119" t="s">
        <v>850</v>
      </c>
      <c r="B23" s="127"/>
      <c r="C23" s="120" t="s">
        <v>854</v>
      </c>
      <c r="D23" s="121">
        <f t="shared" si="1"/>
        <v>0.19</v>
      </c>
      <c r="E23" s="121">
        <v>0.19</v>
      </c>
      <c r="F23" s="121"/>
    </row>
    <row r="24" s="36" customFormat="1" spans="1:6">
      <c r="A24" s="119" t="s">
        <v>850</v>
      </c>
      <c r="B24" s="127"/>
      <c r="C24" s="120" t="s">
        <v>857</v>
      </c>
      <c r="D24" s="121">
        <f t="shared" si="1"/>
        <v>8.21</v>
      </c>
      <c r="E24" s="121">
        <v>8.21</v>
      </c>
      <c r="F24" s="121"/>
    </row>
    <row r="25" s="36" customFormat="1" spans="1:6">
      <c r="A25" s="119" t="s">
        <v>850</v>
      </c>
      <c r="B25" s="128"/>
      <c r="C25" s="120" t="s">
        <v>868</v>
      </c>
      <c r="D25" s="121">
        <f t="shared" si="1"/>
        <v>13.95</v>
      </c>
      <c r="E25" s="121">
        <v>13.95</v>
      </c>
      <c r="F25" s="121"/>
    </row>
    <row r="26" s="36" customFormat="1" spans="1:6">
      <c r="A26" s="119" t="s">
        <v>850</v>
      </c>
      <c r="B26" s="122" t="s">
        <v>869</v>
      </c>
      <c r="C26" s="120" t="s">
        <v>852</v>
      </c>
      <c r="D26" s="121">
        <f t="shared" si="1"/>
        <v>561.68</v>
      </c>
      <c r="E26" s="121">
        <v>561.68</v>
      </c>
      <c r="F26" s="121"/>
    </row>
    <row r="27" s="36" customFormat="1" ht="24" spans="1:6">
      <c r="A27" s="119" t="s">
        <v>850</v>
      </c>
      <c r="B27" s="122" t="s">
        <v>870</v>
      </c>
      <c r="C27" s="120" t="s">
        <v>865</v>
      </c>
      <c r="D27" s="121">
        <f t="shared" si="1"/>
        <v>2.59</v>
      </c>
      <c r="E27" s="121">
        <v>2.59</v>
      </c>
      <c r="F27" s="121"/>
    </row>
    <row r="28" s="36" customFormat="1" spans="1:6">
      <c r="A28" s="119" t="s">
        <v>850</v>
      </c>
      <c r="B28" s="122" t="s">
        <v>871</v>
      </c>
      <c r="C28" s="120" t="s">
        <v>865</v>
      </c>
      <c r="D28" s="121">
        <f t="shared" si="1"/>
        <v>2.35</v>
      </c>
      <c r="E28" s="121">
        <v>2.35</v>
      </c>
      <c r="F28" s="121"/>
    </row>
    <row r="29" s="36" customFormat="1" spans="1:6">
      <c r="A29" s="119" t="s">
        <v>850</v>
      </c>
      <c r="B29" s="122" t="s">
        <v>872</v>
      </c>
      <c r="C29" s="120" t="s">
        <v>865</v>
      </c>
      <c r="D29" s="121">
        <f t="shared" si="1"/>
        <v>3.78</v>
      </c>
      <c r="E29" s="121">
        <v>3.78</v>
      </c>
      <c r="F29" s="121"/>
    </row>
    <row r="30" s="36" customFormat="1" spans="1:6">
      <c r="A30" s="119" t="s">
        <v>850</v>
      </c>
      <c r="B30" s="122" t="s">
        <v>873</v>
      </c>
      <c r="C30" s="120" t="s">
        <v>852</v>
      </c>
      <c r="D30" s="121">
        <f t="shared" si="1"/>
        <v>4.42</v>
      </c>
      <c r="E30" s="121">
        <v>4.42</v>
      </c>
      <c r="F30" s="121"/>
    </row>
    <row r="31" s="36" customFormat="1" spans="1:6">
      <c r="A31" s="119" t="s">
        <v>850</v>
      </c>
      <c r="B31" s="126" t="s">
        <v>874</v>
      </c>
      <c r="C31" s="120" t="s">
        <v>860</v>
      </c>
      <c r="D31" s="121">
        <f t="shared" si="1"/>
        <v>8.95</v>
      </c>
      <c r="E31" s="121">
        <v>8.95</v>
      </c>
      <c r="F31" s="121"/>
    </row>
    <row r="32" s="36" customFormat="1" spans="1:6">
      <c r="A32" s="119" t="s">
        <v>850</v>
      </c>
      <c r="B32" s="127"/>
      <c r="C32" s="120" t="s">
        <v>862</v>
      </c>
      <c r="D32" s="121">
        <f t="shared" si="1"/>
        <v>2.78</v>
      </c>
      <c r="E32" s="121">
        <v>2.78</v>
      </c>
      <c r="F32" s="121"/>
    </row>
    <row r="33" s="36" customFormat="1" spans="1:6">
      <c r="A33" s="119" t="s">
        <v>850</v>
      </c>
      <c r="B33" s="122" t="s">
        <v>875</v>
      </c>
      <c r="C33" s="120" t="s">
        <v>852</v>
      </c>
      <c r="D33" s="121">
        <f t="shared" si="1"/>
        <v>5.8</v>
      </c>
      <c r="E33" s="121">
        <v>5.8</v>
      </c>
      <c r="F33" s="121"/>
    </row>
    <row r="34" s="36" customFormat="1" spans="1:6">
      <c r="A34" s="119" t="s">
        <v>850</v>
      </c>
      <c r="B34" s="126" t="s">
        <v>876</v>
      </c>
      <c r="C34" s="120" t="s">
        <v>868</v>
      </c>
      <c r="D34" s="121">
        <f t="shared" si="1"/>
        <v>0.88</v>
      </c>
      <c r="E34" s="121">
        <v>0.88</v>
      </c>
      <c r="F34" s="121"/>
    </row>
    <row r="35" s="36" customFormat="1" spans="1:6">
      <c r="A35" s="119" t="s">
        <v>850</v>
      </c>
      <c r="B35" s="128"/>
      <c r="C35" s="120" t="s">
        <v>877</v>
      </c>
      <c r="D35" s="121">
        <f t="shared" si="1"/>
        <v>1.35</v>
      </c>
      <c r="E35" s="121">
        <v>1.35</v>
      </c>
      <c r="F35" s="121"/>
    </row>
    <row r="36" s="36" customFormat="1" spans="1:6">
      <c r="A36" s="119" t="s">
        <v>850</v>
      </c>
      <c r="B36" s="122" t="s">
        <v>878</v>
      </c>
      <c r="C36" s="120" t="s">
        <v>877</v>
      </c>
      <c r="D36" s="121">
        <f t="shared" si="1"/>
        <v>1.35</v>
      </c>
      <c r="E36" s="121">
        <v>1.35</v>
      </c>
      <c r="F36" s="121"/>
    </row>
    <row r="37" s="36" customFormat="1" spans="1:6">
      <c r="A37" s="119" t="s">
        <v>850</v>
      </c>
      <c r="B37" s="122" t="s">
        <v>879</v>
      </c>
      <c r="C37" s="120" t="s">
        <v>877</v>
      </c>
      <c r="D37" s="121">
        <f t="shared" si="1"/>
        <v>1.35</v>
      </c>
      <c r="E37" s="121">
        <v>1.35</v>
      </c>
      <c r="F37" s="121"/>
    </row>
    <row r="38" s="36" customFormat="1" spans="1:6">
      <c r="A38" s="119" t="s">
        <v>850</v>
      </c>
      <c r="B38" s="122" t="s">
        <v>880</v>
      </c>
      <c r="C38" s="120" t="s">
        <v>868</v>
      </c>
      <c r="D38" s="121">
        <f t="shared" si="1"/>
        <v>27.28</v>
      </c>
      <c r="E38" s="121">
        <v>27.28</v>
      </c>
      <c r="F38" s="121"/>
    </row>
    <row r="39" s="36" customFormat="1" spans="1:6">
      <c r="A39" s="119" t="s">
        <v>850</v>
      </c>
      <c r="B39" s="122" t="s">
        <v>881</v>
      </c>
      <c r="C39" s="120" t="s">
        <v>865</v>
      </c>
      <c r="D39" s="121">
        <f t="shared" si="1"/>
        <v>0.9</v>
      </c>
      <c r="E39" s="121">
        <v>0.9</v>
      </c>
      <c r="F39" s="121"/>
    </row>
    <row r="40" s="36" customFormat="1" spans="1:6">
      <c r="A40" s="119" t="s">
        <v>850</v>
      </c>
      <c r="B40" s="122" t="s">
        <v>882</v>
      </c>
      <c r="C40" s="120" t="s">
        <v>865</v>
      </c>
      <c r="D40" s="121">
        <f t="shared" si="1"/>
        <v>4.21</v>
      </c>
      <c r="E40" s="121">
        <v>4.21</v>
      </c>
      <c r="F40" s="121"/>
    </row>
    <row r="41" s="36" customFormat="1" spans="1:6">
      <c r="A41" s="119" t="s">
        <v>850</v>
      </c>
      <c r="B41" s="126" t="s">
        <v>883</v>
      </c>
      <c r="C41" s="120" t="s">
        <v>852</v>
      </c>
      <c r="D41" s="121">
        <f t="shared" si="1"/>
        <v>5.56</v>
      </c>
      <c r="E41" s="121">
        <v>5.56</v>
      </c>
      <c r="F41" s="121"/>
    </row>
    <row r="42" s="36" customFormat="1" spans="1:6">
      <c r="A42" s="119" t="s">
        <v>850</v>
      </c>
      <c r="B42" s="128"/>
      <c r="C42" s="120" t="s">
        <v>867</v>
      </c>
      <c r="D42" s="121">
        <f t="shared" si="1"/>
        <v>7.1</v>
      </c>
      <c r="E42" s="121">
        <v>7.1</v>
      </c>
      <c r="F42" s="121"/>
    </row>
    <row r="43" s="36" customFormat="1" spans="1:6">
      <c r="A43" s="129" t="s">
        <v>884</v>
      </c>
      <c r="B43" s="130"/>
      <c r="C43" s="131"/>
      <c r="D43" s="132">
        <f>(E43+F43)</f>
        <v>623.32</v>
      </c>
      <c r="E43" s="132">
        <f>SUM(E44:E68)</f>
        <v>55.29</v>
      </c>
      <c r="F43" s="132">
        <f>SUM(F44:F68)</f>
        <v>568.03</v>
      </c>
    </row>
    <row r="44" s="36" customFormat="1" spans="1:6">
      <c r="A44" s="119" t="s">
        <v>327</v>
      </c>
      <c r="B44" s="120" t="s">
        <v>851</v>
      </c>
      <c r="C44" s="120" t="s">
        <v>885</v>
      </c>
      <c r="D44" s="121">
        <f t="shared" ref="D44:D68" si="2">SUM(E44:F44)</f>
        <v>56.26</v>
      </c>
      <c r="E44" s="121"/>
      <c r="F44" s="121">
        <v>56.26</v>
      </c>
    </row>
    <row r="45" s="36" customFormat="1" ht="24" spans="1:6">
      <c r="A45" s="119" t="s">
        <v>327</v>
      </c>
      <c r="B45" s="120" t="s">
        <v>853</v>
      </c>
      <c r="C45" s="120" t="s">
        <v>852</v>
      </c>
      <c r="D45" s="121">
        <f t="shared" si="2"/>
        <v>19.05</v>
      </c>
      <c r="E45" s="121">
        <v>19.05</v>
      </c>
      <c r="F45" s="121"/>
    </row>
    <row r="46" s="36" customFormat="1" spans="1:6">
      <c r="A46" s="119" t="s">
        <v>327</v>
      </c>
      <c r="B46" s="120" t="s">
        <v>886</v>
      </c>
      <c r="C46" s="120" t="s">
        <v>885</v>
      </c>
      <c r="D46" s="121">
        <f t="shared" si="2"/>
        <v>0.88</v>
      </c>
      <c r="E46" s="121"/>
      <c r="F46" s="121">
        <v>0.88</v>
      </c>
    </row>
    <row r="47" s="36" customFormat="1" spans="1:6">
      <c r="A47" s="119" t="s">
        <v>327</v>
      </c>
      <c r="B47" s="123" t="s">
        <v>855</v>
      </c>
      <c r="C47" s="120" t="s">
        <v>885</v>
      </c>
      <c r="D47" s="121">
        <f t="shared" si="2"/>
        <v>0.5</v>
      </c>
      <c r="E47" s="121"/>
      <c r="F47" s="121">
        <v>0.5</v>
      </c>
    </row>
    <row r="48" s="36" customFormat="1" spans="1:6">
      <c r="A48" s="119" t="s">
        <v>327</v>
      </c>
      <c r="B48" s="124"/>
      <c r="C48" s="120" t="s">
        <v>852</v>
      </c>
      <c r="D48" s="121">
        <f t="shared" si="2"/>
        <v>5.26</v>
      </c>
      <c r="E48" s="121">
        <v>5.26</v>
      </c>
      <c r="F48" s="121"/>
    </row>
    <row r="49" s="36" customFormat="1" spans="1:6">
      <c r="A49" s="119" t="s">
        <v>327</v>
      </c>
      <c r="B49" s="120" t="s">
        <v>887</v>
      </c>
      <c r="C49" s="120" t="s">
        <v>885</v>
      </c>
      <c r="D49" s="121">
        <f t="shared" si="2"/>
        <v>0.94</v>
      </c>
      <c r="E49" s="121"/>
      <c r="F49" s="121">
        <v>0.94</v>
      </c>
    </row>
    <row r="50" s="36" customFormat="1" spans="1:6">
      <c r="A50" s="119" t="s">
        <v>327</v>
      </c>
      <c r="B50" s="123" t="s">
        <v>856</v>
      </c>
      <c r="C50" s="120" t="s">
        <v>885</v>
      </c>
      <c r="D50" s="121">
        <f t="shared" si="2"/>
        <v>16.28</v>
      </c>
      <c r="E50" s="121">
        <v>16.28</v>
      </c>
      <c r="F50" s="121"/>
    </row>
    <row r="51" s="36" customFormat="1" spans="1:6">
      <c r="A51" s="119" t="s">
        <v>327</v>
      </c>
      <c r="B51" s="124"/>
      <c r="C51" s="120" t="s">
        <v>888</v>
      </c>
      <c r="D51" s="121">
        <f t="shared" si="2"/>
        <v>70.38</v>
      </c>
      <c r="E51" s="121"/>
      <c r="F51" s="121">
        <v>70.38</v>
      </c>
    </row>
    <row r="52" s="36" customFormat="1" spans="1:6">
      <c r="A52" s="119" t="s">
        <v>327</v>
      </c>
      <c r="B52" s="123" t="s">
        <v>859</v>
      </c>
      <c r="C52" s="120" t="s">
        <v>885</v>
      </c>
      <c r="D52" s="121">
        <f t="shared" si="2"/>
        <v>36.78</v>
      </c>
      <c r="E52" s="121"/>
      <c r="F52" s="121">
        <v>36.78</v>
      </c>
    </row>
    <row r="53" s="36" customFormat="1" spans="1:6">
      <c r="A53" s="119" t="s">
        <v>327</v>
      </c>
      <c r="B53" s="124"/>
      <c r="C53" s="120" t="s">
        <v>889</v>
      </c>
      <c r="D53" s="121">
        <f t="shared" si="2"/>
        <v>30</v>
      </c>
      <c r="E53" s="121"/>
      <c r="F53" s="121">
        <v>30</v>
      </c>
    </row>
    <row r="54" s="36" customFormat="1" spans="1:6">
      <c r="A54" s="119" t="s">
        <v>327</v>
      </c>
      <c r="B54" s="120" t="s">
        <v>890</v>
      </c>
      <c r="C54" s="120" t="s">
        <v>891</v>
      </c>
      <c r="D54" s="121">
        <f t="shared" si="2"/>
        <v>22.2</v>
      </c>
      <c r="E54" s="121"/>
      <c r="F54" s="121">
        <v>22.2</v>
      </c>
    </row>
    <row r="55" s="36" customFormat="1" spans="1:6">
      <c r="A55" s="119" t="s">
        <v>327</v>
      </c>
      <c r="B55" s="120" t="s">
        <v>866</v>
      </c>
      <c r="C55" s="120" t="s">
        <v>885</v>
      </c>
      <c r="D55" s="121">
        <f t="shared" si="2"/>
        <v>10.76</v>
      </c>
      <c r="E55" s="121"/>
      <c r="F55" s="121">
        <v>10.76</v>
      </c>
    </row>
    <row r="56" s="36" customFormat="1" spans="1:6">
      <c r="A56" s="119" t="s">
        <v>327</v>
      </c>
      <c r="B56" s="120" t="s">
        <v>869</v>
      </c>
      <c r="C56" s="120" t="s">
        <v>885</v>
      </c>
      <c r="D56" s="121">
        <f t="shared" si="2"/>
        <v>119.89</v>
      </c>
      <c r="E56" s="121"/>
      <c r="F56" s="121">
        <v>119.89</v>
      </c>
    </row>
    <row r="57" s="36" customFormat="1" spans="1:6">
      <c r="A57" s="119" t="s">
        <v>327</v>
      </c>
      <c r="B57" s="120" t="s">
        <v>892</v>
      </c>
      <c r="C57" s="120" t="s">
        <v>893</v>
      </c>
      <c r="D57" s="121">
        <f t="shared" si="2"/>
        <v>5.5</v>
      </c>
      <c r="E57" s="121"/>
      <c r="F57" s="121">
        <v>5.5</v>
      </c>
    </row>
    <row r="58" s="36" customFormat="1" spans="1:6">
      <c r="A58" s="119" t="s">
        <v>327</v>
      </c>
      <c r="B58" s="120" t="s">
        <v>873</v>
      </c>
      <c r="C58" s="120" t="s">
        <v>885</v>
      </c>
      <c r="D58" s="121">
        <f t="shared" si="2"/>
        <v>29.65</v>
      </c>
      <c r="E58" s="121"/>
      <c r="F58" s="121">
        <v>29.65</v>
      </c>
    </row>
    <row r="59" s="36" customFormat="1" spans="1:6">
      <c r="A59" s="119" t="s">
        <v>327</v>
      </c>
      <c r="B59" s="120" t="s">
        <v>874</v>
      </c>
      <c r="C59" s="120" t="s">
        <v>885</v>
      </c>
      <c r="D59" s="121">
        <f t="shared" si="2"/>
        <v>0.81</v>
      </c>
      <c r="E59" s="121"/>
      <c r="F59" s="121">
        <v>0.81</v>
      </c>
    </row>
    <row r="60" s="36" customFormat="1" spans="1:6">
      <c r="A60" s="119" t="s">
        <v>327</v>
      </c>
      <c r="B60" s="120" t="s">
        <v>875</v>
      </c>
      <c r="C60" s="120" t="s">
        <v>885</v>
      </c>
      <c r="D60" s="121">
        <f t="shared" si="2"/>
        <v>73.41</v>
      </c>
      <c r="E60" s="121"/>
      <c r="F60" s="121">
        <v>73.41</v>
      </c>
    </row>
    <row r="61" s="36" customFormat="1" spans="1:6">
      <c r="A61" s="119" t="s">
        <v>327</v>
      </c>
      <c r="B61" s="120" t="s">
        <v>894</v>
      </c>
      <c r="C61" s="120" t="s">
        <v>885</v>
      </c>
      <c r="D61" s="121">
        <f t="shared" si="2"/>
        <v>7.25</v>
      </c>
      <c r="E61" s="121"/>
      <c r="F61" s="121">
        <v>7.25</v>
      </c>
    </row>
    <row r="62" s="36" customFormat="1" spans="1:6">
      <c r="A62" s="119" t="s">
        <v>327</v>
      </c>
      <c r="B62" s="120" t="s">
        <v>879</v>
      </c>
      <c r="C62" s="120" t="s">
        <v>885</v>
      </c>
      <c r="D62" s="121">
        <f t="shared" si="2"/>
        <v>6.93</v>
      </c>
      <c r="E62" s="121"/>
      <c r="F62" s="121">
        <v>6.93</v>
      </c>
    </row>
    <row r="63" s="36" customFormat="1" spans="1:6">
      <c r="A63" s="119" t="s">
        <v>327</v>
      </c>
      <c r="B63" s="120" t="s">
        <v>881</v>
      </c>
      <c r="C63" s="120" t="s">
        <v>885</v>
      </c>
      <c r="D63" s="121">
        <f t="shared" si="2"/>
        <v>8.63</v>
      </c>
      <c r="E63" s="121">
        <v>8.63</v>
      </c>
      <c r="F63" s="121"/>
    </row>
    <row r="64" s="36" customFormat="1" spans="1:6">
      <c r="A64" s="119" t="s">
        <v>327</v>
      </c>
      <c r="B64" s="120" t="s">
        <v>895</v>
      </c>
      <c r="C64" s="120" t="s">
        <v>885</v>
      </c>
      <c r="D64" s="121">
        <f t="shared" si="2"/>
        <v>2.12</v>
      </c>
      <c r="E64" s="121"/>
      <c r="F64" s="121">
        <v>2.12</v>
      </c>
    </row>
    <row r="65" s="36" customFormat="1" spans="1:6">
      <c r="A65" s="119" t="s">
        <v>327</v>
      </c>
      <c r="B65" s="120" t="s">
        <v>896</v>
      </c>
      <c r="C65" s="120" t="s">
        <v>885</v>
      </c>
      <c r="D65" s="121">
        <f t="shared" si="2"/>
        <v>44.07</v>
      </c>
      <c r="E65" s="121"/>
      <c r="F65" s="121">
        <v>44.07</v>
      </c>
    </row>
    <row r="66" s="36" customFormat="1" spans="1:6">
      <c r="A66" s="119" t="s">
        <v>327</v>
      </c>
      <c r="B66" s="120" t="s">
        <v>897</v>
      </c>
      <c r="C66" s="120" t="s">
        <v>885</v>
      </c>
      <c r="D66" s="121">
        <f t="shared" si="2"/>
        <v>23</v>
      </c>
      <c r="E66" s="121"/>
      <c r="F66" s="121">
        <v>23</v>
      </c>
    </row>
    <row r="67" s="36" customFormat="1" spans="1:6">
      <c r="A67" s="119" t="s">
        <v>327</v>
      </c>
      <c r="B67" s="120" t="s">
        <v>898</v>
      </c>
      <c r="C67" s="120" t="s">
        <v>885</v>
      </c>
      <c r="D67" s="121">
        <f t="shared" si="2"/>
        <v>21.34</v>
      </c>
      <c r="E67" s="121"/>
      <c r="F67" s="121">
        <v>21.34</v>
      </c>
    </row>
    <row r="68" s="36" customFormat="1" spans="1:6">
      <c r="A68" s="119" t="s">
        <v>327</v>
      </c>
      <c r="B68" s="120" t="s">
        <v>899</v>
      </c>
      <c r="C68" s="120" t="s">
        <v>885</v>
      </c>
      <c r="D68" s="121">
        <f t="shared" si="2"/>
        <v>11.43</v>
      </c>
      <c r="E68" s="121">
        <v>6.07</v>
      </c>
      <c r="F68" s="121">
        <v>5.36</v>
      </c>
    </row>
    <row r="69" s="96" customFormat="1" spans="1:6">
      <c r="A69" s="133" t="s">
        <v>900</v>
      </c>
      <c r="B69" s="134"/>
      <c r="C69" s="133"/>
      <c r="D69" s="132">
        <f t="shared" ref="D69:D132" si="3">(E69+F69)</f>
        <v>1836.189341</v>
      </c>
      <c r="E69" s="112">
        <f>E70+E162</f>
        <v>840.855931</v>
      </c>
      <c r="F69" s="112">
        <f>F70+F162</f>
        <v>995.33341</v>
      </c>
    </row>
    <row r="70" s="36" customFormat="1" spans="1:6">
      <c r="A70" s="135" t="s">
        <v>849</v>
      </c>
      <c r="B70" s="136"/>
      <c r="C70" s="137"/>
      <c r="D70" s="121">
        <f t="shared" si="3"/>
        <v>1625.699341</v>
      </c>
      <c r="E70" s="34">
        <f>SUM(E71:E161)</f>
        <v>832.935931</v>
      </c>
      <c r="F70" s="34">
        <f>SUM(F71:F161)</f>
        <v>792.76341</v>
      </c>
    </row>
    <row r="71" s="36" customFormat="1" spans="1:6">
      <c r="A71" s="119" t="s">
        <v>850</v>
      </c>
      <c r="B71" s="123" t="s">
        <v>851</v>
      </c>
      <c r="C71" s="120" t="s">
        <v>868</v>
      </c>
      <c r="D71" s="121">
        <f t="shared" si="3"/>
        <v>0.41</v>
      </c>
      <c r="E71" s="121">
        <v>0.41</v>
      </c>
      <c r="F71" s="121"/>
    </row>
    <row r="72" s="36" customFormat="1" spans="1:6">
      <c r="A72" s="119" t="s">
        <v>850</v>
      </c>
      <c r="B72" s="125"/>
      <c r="C72" s="120" t="s">
        <v>852</v>
      </c>
      <c r="D72" s="121">
        <f t="shared" si="3"/>
        <v>6.18</v>
      </c>
      <c r="E72" s="121">
        <v>6.18</v>
      </c>
      <c r="F72" s="121"/>
    </row>
    <row r="73" s="36" customFormat="1" spans="1:6">
      <c r="A73" s="119" t="s">
        <v>850</v>
      </c>
      <c r="B73" s="125"/>
      <c r="C73" s="120" t="s">
        <v>854</v>
      </c>
      <c r="D73" s="121">
        <f t="shared" si="3"/>
        <v>7.03</v>
      </c>
      <c r="E73" s="121">
        <v>7.03</v>
      </c>
      <c r="F73" s="121"/>
    </row>
    <row r="74" s="36" customFormat="1" spans="1:6">
      <c r="A74" s="119" t="s">
        <v>850</v>
      </c>
      <c r="B74" s="125"/>
      <c r="C74" s="120" t="s">
        <v>865</v>
      </c>
      <c r="D74" s="121">
        <f t="shared" si="3"/>
        <v>0.19</v>
      </c>
      <c r="E74" s="121">
        <v>0.19</v>
      </c>
      <c r="F74" s="121"/>
    </row>
    <row r="75" s="36" customFormat="1" spans="1:6">
      <c r="A75" s="119" t="s">
        <v>850</v>
      </c>
      <c r="B75" s="124"/>
      <c r="C75" s="120" t="s">
        <v>901</v>
      </c>
      <c r="D75" s="121">
        <f t="shared" si="3"/>
        <v>2.6</v>
      </c>
      <c r="E75" s="121"/>
      <c r="F75" s="121">
        <v>2.6</v>
      </c>
    </row>
    <row r="76" s="36" customFormat="1" spans="1:6">
      <c r="A76" s="119" t="s">
        <v>850</v>
      </c>
      <c r="B76" s="123" t="s">
        <v>853</v>
      </c>
      <c r="C76" s="120" t="s">
        <v>852</v>
      </c>
      <c r="D76" s="121">
        <f t="shared" si="3"/>
        <v>12.1</v>
      </c>
      <c r="E76" s="121"/>
      <c r="F76" s="121">
        <v>12.1</v>
      </c>
    </row>
    <row r="77" s="36" customFormat="1" spans="1:6">
      <c r="A77" s="119" t="s">
        <v>850</v>
      </c>
      <c r="B77" s="125"/>
      <c r="C77" s="120" t="s">
        <v>854</v>
      </c>
      <c r="D77" s="121">
        <f t="shared" si="3"/>
        <v>7.21</v>
      </c>
      <c r="E77" s="121">
        <v>7.21</v>
      </c>
      <c r="F77" s="121"/>
    </row>
    <row r="78" s="36" customFormat="1" spans="1:6">
      <c r="A78" s="119" t="s">
        <v>850</v>
      </c>
      <c r="B78" s="124"/>
      <c r="C78" s="120" t="s">
        <v>901</v>
      </c>
      <c r="D78" s="121">
        <f t="shared" si="3"/>
        <v>2</v>
      </c>
      <c r="E78" s="121"/>
      <c r="F78" s="121">
        <v>2</v>
      </c>
    </row>
    <row r="79" s="36" customFormat="1" spans="1:6">
      <c r="A79" s="119" t="s">
        <v>850</v>
      </c>
      <c r="B79" s="120" t="s">
        <v>886</v>
      </c>
      <c r="C79" s="120" t="s">
        <v>865</v>
      </c>
      <c r="D79" s="121">
        <f t="shared" si="3"/>
        <v>0.1592</v>
      </c>
      <c r="E79" s="121">
        <v>0.1592</v>
      </c>
      <c r="F79" s="121"/>
    </row>
    <row r="80" s="36" customFormat="1" spans="1:6">
      <c r="A80" s="119" t="s">
        <v>850</v>
      </c>
      <c r="B80" s="120" t="s">
        <v>902</v>
      </c>
      <c r="C80" s="120" t="s">
        <v>901</v>
      </c>
      <c r="D80" s="121">
        <f t="shared" si="3"/>
        <v>4.03</v>
      </c>
      <c r="E80" s="121">
        <v>3.72</v>
      </c>
      <c r="F80" s="121">
        <v>0.31</v>
      </c>
    </row>
    <row r="81" s="36" customFormat="1" spans="1:6">
      <c r="A81" s="119" t="s">
        <v>850</v>
      </c>
      <c r="B81" s="123" t="s">
        <v>855</v>
      </c>
      <c r="C81" s="120" t="s">
        <v>852</v>
      </c>
      <c r="D81" s="121">
        <f t="shared" si="3"/>
        <v>4.54</v>
      </c>
      <c r="E81" s="121">
        <v>4.54</v>
      </c>
      <c r="F81" s="121"/>
    </row>
    <row r="82" s="36" customFormat="1" spans="1:6">
      <c r="A82" s="119" t="s">
        <v>850</v>
      </c>
      <c r="B82" s="125"/>
      <c r="C82" s="120" t="s">
        <v>901</v>
      </c>
      <c r="D82" s="121">
        <f t="shared" si="3"/>
        <v>8.73</v>
      </c>
      <c r="E82" s="121">
        <v>8.73</v>
      </c>
      <c r="F82" s="121"/>
    </row>
    <row r="83" s="36" customFormat="1" spans="1:6">
      <c r="A83" s="119" t="s">
        <v>850</v>
      </c>
      <c r="B83" s="124"/>
      <c r="C83" s="120" t="s">
        <v>865</v>
      </c>
      <c r="D83" s="121">
        <f t="shared" si="3"/>
        <v>0.0392</v>
      </c>
      <c r="E83" s="121">
        <v>0.0392</v>
      </c>
      <c r="F83" s="121"/>
    </row>
    <row r="84" s="36" customFormat="1" spans="1:6">
      <c r="A84" s="119" t="s">
        <v>850</v>
      </c>
      <c r="B84" s="123" t="s">
        <v>887</v>
      </c>
      <c r="C84" s="120" t="s">
        <v>901</v>
      </c>
      <c r="D84" s="121">
        <f t="shared" si="3"/>
        <v>0.1837</v>
      </c>
      <c r="E84" s="121">
        <v>0.1837</v>
      </c>
      <c r="F84" s="121"/>
    </row>
    <row r="85" s="36" customFormat="1" spans="1:6">
      <c r="A85" s="119" t="s">
        <v>850</v>
      </c>
      <c r="B85" s="124"/>
      <c r="C85" s="120" t="s">
        <v>865</v>
      </c>
      <c r="D85" s="121">
        <f t="shared" si="3"/>
        <v>0.0784</v>
      </c>
      <c r="E85" s="121">
        <v>0.0784</v>
      </c>
      <c r="F85" s="121"/>
    </row>
    <row r="86" s="36" customFormat="1" spans="1:6">
      <c r="A86" s="119" t="s">
        <v>850</v>
      </c>
      <c r="B86" s="120" t="s">
        <v>903</v>
      </c>
      <c r="C86" s="120" t="s">
        <v>901</v>
      </c>
      <c r="D86" s="121">
        <f t="shared" si="3"/>
        <v>1.1857</v>
      </c>
      <c r="E86" s="121">
        <v>1.1857</v>
      </c>
      <c r="F86" s="121"/>
    </row>
    <row r="87" s="36" customFormat="1" spans="1:6">
      <c r="A87" s="119" t="s">
        <v>850</v>
      </c>
      <c r="B87" s="120" t="s">
        <v>904</v>
      </c>
      <c r="C87" s="120" t="s">
        <v>901</v>
      </c>
      <c r="D87" s="121">
        <f t="shared" si="3"/>
        <v>0.6212</v>
      </c>
      <c r="E87" s="121">
        <v>0.6212</v>
      </c>
      <c r="F87" s="121"/>
    </row>
    <row r="88" s="36" customFormat="1" spans="1:6">
      <c r="A88" s="119" t="s">
        <v>850</v>
      </c>
      <c r="B88" s="120" t="s">
        <v>905</v>
      </c>
      <c r="C88" s="120" t="s">
        <v>901</v>
      </c>
      <c r="D88" s="121">
        <f t="shared" si="3"/>
        <v>1.5734</v>
      </c>
      <c r="E88" s="121">
        <v>1.5734</v>
      </c>
      <c r="F88" s="121"/>
    </row>
    <row r="89" s="36" customFormat="1" spans="1:6">
      <c r="A89" s="119" t="s">
        <v>850</v>
      </c>
      <c r="B89" s="120" t="s">
        <v>856</v>
      </c>
      <c r="C89" s="120" t="s">
        <v>901</v>
      </c>
      <c r="D89" s="121">
        <f t="shared" si="3"/>
        <v>9.78</v>
      </c>
      <c r="E89" s="121"/>
      <c r="F89" s="121">
        <v>9.78</v>
      </c>
    </row>
    <row r="90" s="36" customFormat="1" spans="1:6">
      <c r="A90" s="119" t="s">
        <v>850</v>
      </c>
      <c r="B90" s="120" t="s">
        <v>858</v>
      </c>
      <c r="C90" s="120" t="s">
        <v>901</v>
      </c>
      <c r="D90" s="121">
        <f t="shared" si="3"/>
        <v>0.8246</v>
      </c>
      <c r="E90" s="121"/>
      <c r="F90" s="121">
        <v>0.8246</v>
      </c>
    </row>
    <row r="91" s="36" customFormat="1" spans="1:6">
      <c r="A91" s="119" t="s">
        <v>850</v>
      </c>
      <c r="B91" s="123" t="s">
        <v>906</v>
      </c>
      <c r="C91" s="120" t="s">
        <v>865</v>
      </c>
      <c r="D91" s="121">
        <f t="shared" si="3"/>
        <v>0.0392</v>
      </c>
      <c r="E91" s="121">
        <v>0.0392</v>
      </c>
      <c r="F91" s="121"/>
    </row>
    <row r="92" s="36" customFormat="1" spans="1:6">
      <c r="A92" s="119" t="s">
        <v>850</v>
      </c>
      <c r="B92" s="124"/>
      <c r="C92" s="120" t="s">
        <v>901</v>
      </c>
      <c r="D92" s="121">
        <f t="shared" si="3"/>
        <v>25.74</v>
      </c>
      <c r="E92" s="121"/>
      <c r="F92" s="121">
        <v>25.74</v>
      </c>
    </row>
    <row r="93" s="36" customFormat="1" spans="1:6">
      <c r="A93" s="119" t="s">
        <v>850</v>
      </c>
      <c r="B93" s="123" t="s">
        <v>907</v>
      </c>
      <c r="C93" s="120" t="s">
        <v>865</v>
      </c>
      <c r="D93" s="121">
        <f t="shared" si="3"/>
        <v>0.0392</v>
      </c>
      <c r="E93" s="121">
        <v>0.0392</v>
      </c>
      <c r="F93" s="121"/>
    </row>
    <row r="94" s="36" customFormat="1" spans="1:6">
      <c r="A94" s="119" t="s">
        <v>850</v>
      </c>
      <c r="B94" s="124"/>
      <c r="C94" s="120" t="s">
        <v>901</v>
      </c>
      <c r="D94" s="121">
        <f t="shared" si="3"/>
        <v>24.2621</v>
      </c>
      <c r="E94" s="121">
        <v>16.5421</v>
      </c>
      <c r="F94" s="121">
        <v>7.72</v>
      </c>
    </row>
    <row r="95" s="36" customFormat="1" spans="1:6">
      <c r="A95" s="119" t="s">
        <v>850</v>
      </c>
      <c r="B95" s="123" t="s">
        <v>908</v>
      </c>
      <c r="C95" s="120" t="s">
        <v>865</v>
      </c>
      <c r="D95" s="121">
        <f t="shared" si="3"/>
        <v>0.042</v>
      </c>
      <c r="E95" s="121">
        <v>0.042</v>
      </c>
      <c r="F95" s="121"/>
    </row>
    <row r="96" s="36" customFormat="1" spans="1:6">
      <c r="A96" s="119" t="s">
        <v>850</v>
      </c>
      <c r="B96" s="124"/>
      <c r="C96" s="120" t="s">
        <v>901</v>
      </c>
      <c r="D96" s="121">
        <f t="shared" si="3"/>
        <v>10.6224</v>
      </c>
      <c r="E96" s="121">
        <v>6.5424</v>
      </c>
      <c r="F96" s="121">
        <v>4.08</v>
      </c>
    </row>
    <row r="97" s="36" customFormat="1" spans="1:6">
      <c r="A97" s="119" t="s">
        <v>850</v>
      </c>
      <c r="B97" s="123" t="s">
        <v>861</v>
      </c>
      <c r="C97" s="120" t="s">
        <v>901</v>
      </c>
      <c r="D97" s="121">
        <f t="shared" si="3"/>
        <v>14.1922</v>
      </c>
      <c r="E97" s="121">
        <v>14.1922</v>
      </c>
      <c r="F97" s="121"/>
    </row>
    <row r="98" s="36" customFormat="1" spans="1:6">
      <c r="A98" s="119" t="s">
        <v>850</v>
      </c>
      <c r="B98" s="124"/>
      <c r="C98" s="120" t="s">
        <v>865</v>
      </c>
      <c r="D98" s="121">
        <f t="shared" si="3"/>
        <v>0.2552</v>
      </c>
      <c r="E98" s="121">
        <v>0.2552</v>
      </c>
      <c r="F98" s="121"/>
    </row>
    <row r="99" s="36" customFormat="1" spans="1:6">
      <c r="A99" s="119" t="s">
        <v>850</v>
      </c>
      <c r="B99" s="123" t="s">
        <v>909</v>
      </c>
      <c r="C99" s="120" t="s">
        <v>910</v>
      </c>
      <c r="D99" s="121">
        <f t="shared" si="3"/>
        <v>0.29526</v>
      </c>
      <c r="E99" s="121">
        <v>0.29526</v>
      </c>
      <c r="F99" s="121"/>
    </row>
    <row r="100" s="36" customFormat="1" spans="1:6">
      <c r="A100" s="119" t="s">
        <v>850</v>
      </c>
      <c r="B100" s="124"/>
      <c r="C100" s="120" t="s">
        <v>911</v>
      </c>
      <c r="D100" s="121">
        <f t="shared" si="3"/>
        <v>0.21095</v>
      </c>
      <c r="E100" s="121">
        <v>0.21095</v>
      </c>
      <c r="F100" s="121"/>
    </row>
    <row r="101" s="36" customFormat="1" spans="1:6">
      <c r="A101" s="119" t="s">
        <v>850</v>
      </c>
      <c r="B101" s="123" t="s">
        <v>863</v>
      </c>
      <c r="C101" s="120" t="s">
        <v>865</v>
      </c>
      <c r="D101" s="121">
        <f t="shared" si="3"/>
        <v>0.0686</v>
      </c>
      <c r="E101" s="121">
        <v>0.0686</v>
      </c>
      <c r="F101" s="121"/>
    </row>
    <row r="102" s="36" customFormat="1" spans="1:6">
      <c r="A102" s="119" t="s">
        <v>850</v>
      </c>
      <c r="B102" s="124"/>
      <c r="C102" s="120" t="s">
        <v>901</v>
      </c>
      <c r="D102" s="121">
        <f t="shared" si="3"/>
        <v>49.25</v>
      </c>
      <c r="E102" s="121">
        <v>14.16</v>
      </c>
      <c r="F102" s="121">
        <v>35.09</v>
      </c>
    </row>
    <row r="103" s="36" customFormat="1" spans="1:6">
      <c r="A103" s="119" t="s">
        <v>850</v>
      </c>
      <c r="B103" s="123" t="s">
        <v>864</v>
      </c>
      <c r="C103" s="120" t="s">
        <v>901</v>
      </c>
      <c r="D103" s="121">
        <f t="shared" si="3"/>
        <v>0.8954</v>
      </c>
      <c r="E103" s="121">
        <v>0.8954</v>
      </c>
      <c r="F103" s="121"/>
    </row>
    <row r="104" s="36" customFormat="1" spans="1:6">
      <c r="A104" s="119" t="s">
        <v>850</v>
      </c>
      <c r="B104" s="124"/>
      <c r="C104" s="120" t="s">
        <v>865</v>
      </c>
      <c r="D104" s="121">
        <f t="shared" si="3"/>
        <v>0.6556</v>
      </c>
      <c r="E104" s="121">
        <v>0.6556</v>
      </c>
      <c r="F104" s="121"/>
    </row>
    <row r="105" s="36" customFormat="1" spans="1:6">
      <c r="A105" s="119" t="s">
        <v>850</v>
      </c>
      <c r="B105" s="125" t="s">
        <v>890</v>
      </c>
      <c r="C105" s="120" t="s">
        <v>867</v>
      </c>
      <c r="D105" s="121">
        <f t="shared" si="3"/>
        <v>3.182751</v>
      </c>
      <c r="E105" s="121">
        <v>3.182751</v>
      </c>
      <c r="F105" s="121"/>
    </row>
    <row r="106" s="36" customFormat="1" spans="1:6">
      <c r="A106" s="119" t="s">
        <v>850</v>
      </c>
      <c r="B106" s="125"/>
      <c r="C106" s="120" t="s">
        <v>852</v>
      </c>
      <c r="D106" s="121">
        <f t="shared" si="3"/>
        <v>9.47454</v>
      </c>
      <c r="E106" s="121">
        <v>9.47454</v>
      </c>
      <c r="F106" s="121"/>
    </row>
    <row r="107" s="36" customFormat="1" spans="1:6">
      <c r="A107" s="119" t="s">
        <v>850</v>
      </c>
      <c r="B107" s="124"/>
      <c r="C107" s="120" t="s">
        <v>865</v>
      </c>
      <c r="D107" s="121">
        <f t="shared" si="3"/>
        <v>0.6552</v>
      </c>
      <c r="E107" s="121">
        <v>0.6552</v>
      </c>
      <c r="F107" s="121"/>
    </row>
    <row r="108" s="36" customFormat="1" spans="1:6">
      <c r="A108" s="119" t="s">
        <v>850</v>
      </c>
      <c r="B108" s="138" t="s">
        <v>912</v>
      </c>
      <c r="C108" s="120" t="s">
        <v>913</v>
      </c>
      <c r="D108" s="121">
        <f t="shared" si="3"/>
        <v>0.1187</v>
      </c>
      <c r="E108" s="121">
        <v>0.1187</v>
      </c>
      <c r="F108" s="121"/>
    </row>
    <row r="109" s="36" customFormat="1" spans="1:6">
      <c r="A109" s="119" t="s">
        <v>850</v>
      </c>
      <c r="B109" s="138"/>
      <c r="C109" s="120" t="s">
        <v>865</v>
      </c>
      <c r="D109" s="121">
        <f t="shared" si="3"/>
        <v>0.1752</v>
      </c>
      <c r="E109" s="121">
        <v>0.1752</v>
      </c>
      <c r="F109" s="121"/>
    </row>
    <row r="110" s="36" customFormat="1" spans="1:6">
      <c r="A110" s="119" t="s">
        <v>850</v>
      </c>
      <c r="B110" s="139"/>
      <c r="C110" s="120" t="s">
        <v>914</v>
      </c>
      <c r="D110" s="121">
        <f t="shared" si="3"/>
        <v>5.13</v>
      </c>
      <c r="E110" s="121"/>
      <c r="F110" s="121">
        <v>5.13</v>
      </c>
    </row>
    <row r="111" s="36" customFormat="1" spans="1:6">
      <c r="A111" s="119" t="s">
        <v>850</v>
      </c>
      <c r="B111" s="123" t="s">
        <v>915</v>
      </c>
      <c r="C111" s="120" t="s">
        <v>901</v>
      </c>
      <c r="D111" s="121">
        <f t="shared" si="3"/>
        <v>1.16</v>
      </c>
      <c r="E111" s="121"/>
      <c r="F111" s="121">
        <v>1.16</v>
      </c>
    </row>
    <row r="112" s="36" customFormat="1" spans="1:6">
      <c r="A112" s="119" t="s">
        <v>850</v>
      </c>
      <c r="B112" s="124"/>
      <c r="C112" s="120" t="s">
        <v>913</v>
      </c>
      <c r="D112" s="121">
        <f t="shared" si="3"/>
        <v>0.5256</v>
      </c>
      <c r="E112" s="121">
        <v>0.5256</v>
      </c>
      <c r="F112" s="121"/>
    </row>
    <row r="113" s="36" customFormat="1" spans="1:6">
      <c r="A113" s="119" t="s">
        <v>850</v>
      </c>
      <c r="B113" s="125" t="s">
        <v>866</v>
      </c>
      <c r="C113" s="120" t="s">
        <v>916</v>
      </c>
      <c r="D113" s="121">
        <f t="shared" si="3"/>
        <v>0.06</v>
      </c>
      <c r="E113" s="121">
        <v>0.06</v>
      </c>
      <c r="F113" s="121"/>
    </row>
    <row r="114" s="36" customFormat="1" spans="1:6">
      <c r="A114" s="119" t="s">
        <v>850</v>
      </c>
      <c r="B114" s="125"/>
      <c r="C114" s="120" t="s">
        <v>917</v>
      </c>
      <c r="D114" s="121">
        <f t="shared" si="3"/>
        <v>0.138</v>
      </c>
      <c r="E114" s="121">
        <v>0.138</v>
      </c>
      <c r="F114" s="121"/>
    </row>
    <row r="115" s="36" customFormat="1" spans="1:6">
      <c r="A115" s="119" t="s">
        <v>850</v>
      </c>
      <c r="B115" s="125"/>
      <c r="C115" s="120" t="s">
        <v>914</v>
      </c>
      <c r="D115" s="121">
        <f t="shared" si="3"/>
        <v>0.0597</v>
      </c>
      <c r="E115" s="121">
        <v>0.0597</v>
      </c>
      <c r="F115" s="121"/>
    </row>
    <row r="116" s="36" customFormat="1" spans="1:6">
      <c r="A116" s="119" t="s">
        <v>850</v>
      </c>
      <c r="B116" s="125"/>
      <c r="C116" s="120" t="s">
        <v>868</v>
      </c>
      <c r="D116" s="121">
        <f t="shared" si="3"/>
        <v>7.12146</v>
      </c>
      <c r="E116" s="121">
        <v>7.12146</v>
      </c>
      <c r="F116" s="121"/>
    </row>
    <row r="117" s="36" customFormat="1" spans="1:6">
      <c r="A117" s="119" t="s">
        <v>850</v>
      </c>
      <c r="B117" s="124"/>
      <c r="C117" s="120" t="s">
        <v>913</v>
      </c>
      <c r="D117" s="121">
        <f t="shared" si="3"/>
        <v>1.40805</v>
      </c>
      <c r="E117" s="121">
        <v>1.40805</v>
      </c>
      <c r="F117" s="121"/>
    </row>
    <row r="118" s="36" customFormat="1" spans="1:6">
      <c r="A118" s="119" t="s">
        <v>850</v>
      </c>
      <c r="B118" s="120" t="s">
        <v>918</v>
      </c>
      <c r="C118" s="120" t="s">
        <v>901</v>
      </c>
      <c r="D118" s="121">
        <f t="shared" si="3"/>
        <v>0.507</v>
      </c>
      <c r="E118" s="121">
        <v>0.507</v>
      </c>
      <c r="F118" s="121"/>
    </row>
    <row r="119" s="36" customFormat="1" spans="1:6">
      <c r="A119" s="119" t="s">
        <v>850</v>
      </c>
      <c r="B119" s="120" t="s">
        <v>919</v>
      </c>
      <c r="C119" s="120" t="s">
        <v>901</v>
      </c>
      <c r="D119" s="121">
        <f t="shared" si="3"/>
        <v>245.95</v>
      </c>
      <c r="E119" s="121"/>
      <c r="F119" s="121">
        <v>245.95</v>
      </c>
    </row>
    <row r="120" s="36" customFormat="1" spans="1:6">
      <c r="A120" s="119" t="s">
        <v>850</v>
      </c>
      <c r="B120" s="123" t="s">
        <v>869</v>
      </c>
      <c r="C120" s="120" t="s">
        <v>920</v>
      </c>
      <c r="D120" s="121">
        <f t="shared" si="3"/>
        <v>99.634552</v>
      </c>
      <c r="E120" s="121">
        <v>99.634552</v>
      </c>
      <c r="F120" s="121"/>
    </row>
    <row r="121" s="36" customFormat="1" spans="1:6">
      <c r="A121" s="119" t="s">
        <v>850</v>
      </c>
      <c r="B121" s="125"/>
      <c r="C121" s="120" t="s">
        <v>852</v>
      </c>
      <c r="D121" s="121">
        <f t="shared" si="3"/>
        <v>159.65</v>
      </c>
      <c r="E121" s="121"/>
      <c r="F121" s="121">
        <v>159.65</v>
      </c>
    </row>
    <row r="122" s="36" customFormat="1" spans="1:6">
      <c r="A122" s="119" t="s">
        <v>850</v>
      </c>
      <c r="B122" s="124"/>
      <c r="C122" s="120" t="s">
        <v>901</v>
      </c>
      <c r="D122" s="121">
        <f t="shared" si="3"/>
        <v>350.426436</v>
      </c>
      <c r="E122" s="121">
        <v>334.446436</v>
      </c>
      <c r="F122" s="121">
        <v>15.98</v>
      </c>
    </row>
    <row r="123" s="36" customFormat="1" spans="1:6">
      <c r="A123" s="119" t="s">
        <v>850</v>
      </c>
      <c r="B123" s="123" t="s">
        <v>921</v>
      </c>
      <c r="C123" s="120" t="s">
        <v>901</v>
      </c>
      <c r="D123" s="121">
        <f t="shared" si="3"/>
        <v>3.725559</v>
      </c>
      <c r="E123" s="121">
        <v>3.725559</v>
      </c>
      <c r="F123" s="121"/>
    </row>
    <row r="124" s="36" customFormat="1" spans="1:6">
      <c r="A124" s="119" t="s">
        <v>850</v>
      </c>
      <c r="B124" s="125"/>
      <c r="C124" s="120" t="s">
        <v>865</v>
      </c>
      <c r="D124" s="121">
        <f t="shared" si="3"/>
        <v>0.196</v>
      </c>
      <c r="E124" s="121">
        <v>0.196</v>
      </c>
      <c r="F124" s="121"/>
    </row>
    <row r="125" s="36" customFormat="1" spans="1:6">
      <c r="A125" s="119" t="s">
        <v>850</v>
      </c>
      <c r="B125" s="124"/>
      <c r="C125" s="120" t="s">
        <v>922</v>
      </c>
      <c r="D125" s="121">
        <f t="shared" si="3"/>
        <v>0.099</v>
      </c>
      <c r="E125" s="121">
        <v>0.099</v>
      </c>
      <c r="F125" s="121"/>
    </row>
    <row r="126" s="36" customFormat="1" spans="1:6">
      <c r="A126" s="119" t="s">
        <v>850</v>
      </c>
      <c r="B126" s="120" t="s">
        <v>923</v>
      </c>
      <c r="C126" s="120" t="s">
        <v>852</v>
      </c>
      <c r="D126" s="121">
        <f t="shared" si="3"/>
        <v>5.55978</v>
      </c>
      <c r="E126" s="121">
        <v>5.55978</v>
      </c>
      <c r="F126" s="121"/>
    </row>
    <row r="127" s="36" customFormat="1" spans="1:6">
      <c r="A127" s="119" t="s">
        <v>850</v>
      </c>
      <c r="B127" s="120" t="s">
        <v>873</v>
      </c>
      <c r="C127" s="120" t="s">
        <v>901</v>
      </c>
      <c r="D127" s="121">
        <f t="shared" si="3"/>
        <v>8.82895</v>
      </c>
      <c r="E127" s="121">
        <v>8.82895</v>
      </c>
      <c r="F127" s="121"/>
    </row>
    <row r="128" s="36" customFormat="1" spans="1:6">
      <c r="A128" s="119" t="s">
        <v>850</v>
      </c>
      <c r="B128" s="120" t="s">
        <v>874</v>
      </c>
      <c r="C128" s="120" t="s">
        <v>852</v>
      </c>
      <c r="D128" s="121">
        <f t="shared" si="3"/>
        <v>11.33046</v>
      </c>
      <c r="E128" s="121">
        <v>11.33046</v>
      </c>
      <c r="F128" s="121"/>
    </row>
    <row r="129" s="36" customFormat="1" spans="1:6">
      <c r="A129" s="119" t="s">
        <v>850</v>
      </c>
      <c r="B129" s="120" t="s">
        <v>924</v>
      </c>
      <c r="C129" s="120" t="s">
        <v>852</v>
      </c>
      <c r="D129" s="121">
        <f t="shared" si="3"/>
        <v>10.14714</v>
      </c>
      <c r="E129" s="121">
        <v>10.14714</v>
      </c>
      <c r="F129" s="121"/>
    </row>
    <row r="130" s="36" customFormat="1" spans="1:6">
      <c r="A130" s="119" t="s">
        <v>850</v>
      </c>
      <c r="B130" s="120" t="s">
        <v>925</v>
      </c>
      <c r="C130" s="120" t="s">
        <v>901</v>
      </c>
      <c r="D130" s="121">
        <f t="shared" si="3"/>
        <v>4.2</v>
      </c>
      <c r="E130" s="121"/>
      <c r="F130" s="121">
        <v>4.2</v>
      </c>
    </row>
    <row r="131" s="36" customFormat="1" spans="1:6">
      <c r="A131" s="119" t="s">
        <v>850</v>
      </c>
      <c r="B131" s="120" t="s">
        <v>875</v>
      </c>
      <c r="C131" s="120" t="s">
        <v>901</v>
      </c>
      <c r="D131" s="121">
        <f t="shared" si="3"/>
        <v>20.3</v>
      </c>
      <c r="E131" s="121"/>
      <c r="F131" s="121">
        <v>20.3</v>
      </c>
    </row>
    <row r="132" s="36" customFormat="1" spans="1:6">
      <c r="A132" s="119" t="s">
        <v>850</v>
      </c>
      <c r="B132" s="123" t="s">
        <v>876</v>
      </c>
      <c r="C132" s="120" t="s">
        <v>901</v>
      </c>
      <c r="D132" s="121">
        <f t="shared" si="3"/>
        <v>85.883972</v>
      </c>
      <c r="E132" s="121">
        <v>85.883972</v>
      </c>
      <c r="F132" s="121"/>
    </row>
    <row r="133" s="36" customFormat="1" spans="1:6">
      <c r="A133" s="119" t="s">
        <v>850</v>
      </c>
      <c r="B133" s="124"/>
      <c r="C133" s="120" t="s">
        <v>865</v>
      </c>
      <c r="D133" s="121">
        <f t="shared" ref="D133:D172" si="4">(E133+F133)</f>
        <v>0.2457</v>
      </c>
      <c r="E133" s="121">
        <v>0.2457</v>
      </c>
      <c r="F133" s="121"/>
    </row>
    <row r="134" s="36" customFormat="1" spans="1:6">
      <c r="A134" s="119" t="s">
        <v>850</v>
      </c>
      <c r="B134" s="120" t="s">
        <v>926</v>
      </c>
      <c r="C134" s="120" t="s">
        <v>901</v>
      </c>
      <c r="D134" s="121">
        <f t="shared" si="4"/>
        <v>23.135</v>
      </c>
      <c r="E134" s="121"/>
      <c r="F134" s="121">
        <v>23.135</v>
      </c>
    </row>
    <row r="135" s="36" customFormat="1" spans="1:6">
      <c r="A135" s="119" t="s">
        <v>850</v>
      </c>
      <c r="B135" s="123" t="s">
        <v>895</v>
      </c>
      <c r="C135" s="120" t="s">
        <v>854</v>
      </c>
      <c r="D135" s="121">
        <f t="shared" si="4"/>
        <v>6.041872</v>
      </c>
      <c r="E135" s="121">
        <v>6.041872</v>
      </c>
      <c r="F135" s="121"/>
    </row>
    <row r="136" s="36" customFormat="1" spans="1:6">
      <c r="A136" s="119" t="s">
        <v>850</v>
      </c>
      <c r="B136" s="125"/>
      <c r="C136" s="120" t="s">
        <v>913</v>
      </c>
      <c r="D136" s="121">
        <f t="shared" si="4"/>
        <v>2.1096</v>
      </c>
      <c r="E136" s="121">
        <v>2.1096</v>
      </c>
      <c r="F136" s="121"/>
    </row>
    <row r="137" s="36" customFormat="1" spans="1:6">
      <c r="A137" s="119" t="s">
        <v>850</v>
      </c>
      <c r="B137" s="124"/>
      <c r="C137" s="120" t="s">
        <v>927</v>
      </c>
      <c r="D137" s="121">
        <f t="shared" si="4"/>
        <v>92.17</v>
      </c>
      <c r="E137" s="121"/>
      <c r="F137" s="121">
        <v>92.17</v>
      </c>
    </row>
    <row r="138" s="36" customFormat="1" spans="1:6">
      <c r="A138" s="119" t="s">
        <v>850</v>
      </c>
      <c r="B138" s="123" t="s">
        <v>928</v>
      </c>
      <c r="C138" s="120" t="s">
        <v>914</v>
      </c>
      <c r="D138" s="121">
        <f t="shared" si="4"/>
        <v>0.0525</v>
      </c>
      <c r="E138" s="121">
        <v>0.0525</v>
      </c>
      <c r="F138" s="121"/>
    </row>
    <row r="139" s="36" customFormat="1" spans="1:6">
      <c r="A139" s="119" t="s">
        <v>850</v>
      </c>
      <c r="B139" s="125"/>
      <c r="C139" s="120" t="s">
        <v>929</v>
      </c>
      <c r="D139" s="121">
        <f t="shared" si="4"/>
        <v>75</v>
      </c>
      <c r="E139" s="121"/>
      <c r="F139" s="121">
        <v>75</v>
      </c>
    </row>
    <row r="140" s="36" customFormat="1" spans="1:6">
      <c r="A140" s="119" t="s">
        <v>850</v>
      </c>
      <c r="B140" s="125"/>
      <c r="C140" s="120" t="s">
        <v>913</v>
      </c>
      <c r="D140" s="121">
        <f t="shared" si="4"/>
        <v>1.3524</v>
      </c>
      <c r="E140" s="121">
        <v>1.3524</v>
      </c>
      <c r="F140" s="121"/>
    </row>
    <row r="141" s="36" customFormat="1" spans="1:6">
      <c r="A141" s="119" t="s">
        <v>850</v>
      </c>
      <c r="B141" s="124"/>
      <c r="C141" s="120" t="s">
        <v>901</v>
      </c>
      <c r="D141" s="121">
        <f t="shared" si="4"/>
        <v>0.78</v>
      </c>
      <c r="E141" s="121"/>
      <c r="F141" s="121">
        <v>0.78</v>
      </c>
    </row>
    <row r="142" s="36" customFormat="1" spans="1:6">
      <c r="A142" s="119" t="s">
        <v>850</v>
      </c>
      <c r="B142" s="120" t="s">
        <v>930</v>
      </c>
      <c r="C142" s="120" t="s">
        <v>901</v>
      </c>
      <c r="D142" s="121">
        <f t="shared" si="4"/>
        <v>1.563284</v>
      </c>
      <c r="E142" s="121">
        <v>1.563284</v>
      </c>
      <c r="F142" s="121"/>
    </row>
    <row r="143" s="36" customFormat="1" spans="1:6">
      <c r="A143" s="119" t="s">
        <v>850</v>
      </c>
      <c r="B143" s="120" t="s">
        <v>931</v>
      </c>
      <c r="C143" s="120" t="s">
        <v>901</v>
      </c>
      <c r="D143" s="121">
        <f t="shared" si="4"/>
        <v>30.537371</v>
      </c>
      <c r="E143" s="121">
        <v>24.267371</v>
      </c>
      <c r="F143" s="121">
        <v>6.27</v>
      </c>
    </row>
    <row r="144" s="36" customFormat="1" spans="1:6">
      <c r="A144" s="119" t="s">
        <v>850</v>
      </c>
      <c r="B144" s="123" t="s">
        <v>896</v>
      </c>
      <c r="C144" s="120" t="s">
        <v>901</v>
      </c>
      <c r="D144" s="121">
        <f t="shared" si="4"/>
        <v>19.894521</v>
      </c>
      <c r="E144" s="121">
        <v>14.524521</v>
      </c>
      <c r="F144" s="121">
        <v>5.37</v>
      </c>
    </row>
    <row r="145" s="36" customFormat="1" spans="1:6">
      <c r="A145" s="119" t="s">
        <v>850</v>
      </c>
      <c r="B145" s="125"/>
      <c r="C145" s="120" t="s">
        <v>854</v>
      </c>
      <c r="D145" s="121">
        <f t="shared" si="4"/>
        <v>5.069318</v>
      </c>
      <c r="E145" s="121">
        <v>5.069318</v>
      </c>
      <c r="F145" s="121"/>
    </row>
    <row r="146" s="36" customFormat="1" spans="1:6">
      <c r="A146" s="119" t="s">
        <v>850</v>
      </c>
      <c r="B146" s="124"/>
      <c r="C146" s="120" t="s">
        <v>865</v>
      </c>
      <c r="D146" s="121">
        <f t="shared" si="4"/>
        <v>0.4232</v>
      </c>
      <c r="E146" s="121">
        <v>0.4232</v>
      </c>
      <c r="F146" s="121"/>
    </row>
    <row r="147" s="36" customFormat="1" spans="1:6">
      <c r="A147" s="119" t="s">
        <v>850</v>
      </c>
      <c r="B147" s="123" t="s">
        <v>932</v>
      </c>
      <c r="C147" s="120" t="s">
        <v>901</v>
      </c>
      <c r="D147" s="121">
        <f t="shared" si="4"/>
        <v>3.987046</v>
      </c>
      <c r="E147" s="121">
        <v>3.987046</v>
      </c>
      <c r="F147" s="121"/>
    </row>
    <row r="148" s="36" customFormat="1" spans="1:6">
      <c r="A148" s="119" t="s">
        <v>850</v>
      </c>
      <c r="B148" s="124"/>
      <c r="C148" s="120" t="s">
        <v>865</v>
      </c>
      <c r="D148" s="121">
        <f t="shared" si="4"/>
        <v>0.0416</v>
      </c>
      <c r="E148" s="121">
        <v>0.0416</v>
      </c>
      <c r="F148" s="121"/>
    </row>
    <row r="149" s="36" customFormat="1" spans="1:6">
      <c r="A149" s="119" t="s">
        <v>850</v>
      </c>
      <c r="B149" s="120" t="s">
        <v>897</v>
      </c>
      <c r="C149" s="120" t="s">
        <v>901</v>
      </c>
      <c r="D149" s="121">
        <f t="shared" si="4"/>
        <v>11.6585</v>
      </c>
      <c r="E149" s="121">
        <v>11.6585</v>
      </c>
      <c r="F149" s="121"/>
    </row>
    <row r="150" s="36" customFormat="1" spans="1:6">
      <c r="A150" s="119" t="s">
        <v>850</v>
      </c>
      <c r="B150" s="123" t="s">
        <v>899</v>
      </c>
      <c r="C150" s="120" t="s">
        <v>933</v>
      </c>
      <c r="D150" s="121">
        <f t="shared" si="4"/>
        <v>4.075</v>
      </c>
      <c r="E150" s="121">
        <v>4.075</v>
      </c>
      <c r="F150" s="121"/>
    </row>
    <row r="151" s="36" customFormat="1" spans="1:6">
      <c r="A151" s="119" t="s">
        <v>850</v>
      </c>
      <c r="B151" s="125"/>
      <c r="C151" s="120" t="s">
        <v>865</v>
      </c>
      <c r="D151" s="121">
        <f t="shared" si="4"/>
        <v>0.0816</v>
      </c>
      <c r="E151" s="121">
        <v>0.0816</v>
      </c>
      <c r="F151" s="121"/>
    </row>
    <row r="152" s="36" customFormat="1" spans="1:6">
      <c r="A152" s="119" t="s">
        <v>850</v>
      </c>
      <c r="B152" s="124"/>
      <c r="C152" s="120" t="s">
        <v>901</v>
      </c>
      <c r="D152" s="121">
        <f t="shared" si="4"/>
        <v>8.13</v>
      </c>
      <c r="E152" s="121"/>
      <c r="F152" s="121">
        <v>8.13</v>
      </c>
    </row>
    <row r="153" s="36" customFormat="1" spans="1:6">
      <c r="A153" s="119" t="s">
        <v>850</v>
      </c>
      <c r="B153" s="123" t="s">
        <v>883</v>
      </c>
      <c r="C153" s="120" t="s">
        <v>865</v>
      </c>
      <c r="D153" s="121">
        <f t="shared" si="4"/>
        <v>0.0686</v>
      </c>
      <c r="E153" s="121">
        <v>0.0686</v>
      </c>
      <c r="F153" s="121"/>
    </row>
    <row r="154" s="36" customFormat="1" spans="1:6">
      <c r="A154" s="119" t="s">
        <v>850</v>
      </c>
      <c r="B154" s="124"/>
      <c r="C154" s="120" t="s">
        <v>914</v>
      </c>
      <c r="D154" s="121">
        <f t="shared" si="4"/>
        <v>5</v>
      </c>
      <c r="E154" s="121"/>
      <c r="F154" s="121">
        <v>5</v>
      </c>
    </row>
    <row r="155" s="36" customFormat="1" spans="1:6">
      <c r="A155" s="119" t="s">
        <v>850</v>
      </c>
      <c r="B155" s="120" t="s">
        <v>934</v>
      </c>
      <c r="C155" s="120" t="s">
        <v>935</v>
      </c>
      <c r="D155" s="121">
        <f t="shared" si="4"/>
        <v>15.827806</v>
      </c>
      <c r="E155" s="121">
        <v>15.827806</v>
      </c>
      <c r="F155" s="121"/>
    </row>
    <row r="156" s="36" customFormat="1" spans="1:6">
      <c r="A156" s="119" t="s">
        <v>850</v>
      </c>
      <c r="B156" s="120" t="s">
        <v>936</v>
      </c>
      <c r="C156" s="120" t="s">
        <v>937</v>
      </c>
      <c r="D156" s="121">
        <f t="shared" si="4"/>
        <v>7.1123</v>
      </c>
      <c r="E156" s="121">
        <v>7.1123</v>
      </c>
      <c r="F156" s="121"/>
    </row>
    <row r="157" s="36" customFormat="1" spans="1:6">
      <c r="A157" s="119" t="s">
        <v>850</v>
      </c>
      <c r="B157" s="123" t="s">
        <v>938</v>
      </c>
      <c r="C157" s="120" t="s">
        <v>937</v>
      </c>
      <c r="D157" s="121">
        <f t="shared" si="4"/>
        <v>10.4</v>
      </c>
      <c r="E157" s="121"/>
      <c r="F157" s="121">
        <v>10.4</v>
      </c>
    </row>
    <row r="158" s="36" customFormat="1" spans="1:6">
      <c r="A158" s="119" t="s">
        <v>850</v>
      </c>
      <c r="B158" s="125"/>
      <c r="C158" s="120" t="s">
        <v>935</v>
      </c>
      <c r="D158" s="121">
        <f t="shared" si="4"/>
        <v>27.006168</v>
      </c>
      <c r="E158" s="121">
        <v>27.006168</v>
      </c>
      <c r="F158" s="121"/>
    </row>
    <row r="159" s="36" customFormat="1" spans="1:6">
      <c r="A159" s="119" t="s">
        <v>850</v>
      </c>
      <c r="B159" s="124"/>
      <c r="C159" s="120" t="s">
        <v>939</v>
      </c>
      <c r="D159" s="121">
        <f t="shared" si="4"/>
        <v>12.82121</v>
      </c>
      <c r="E159" s="121"/>
      <c r="F159" s="121">
        <v>12.82121</v>
      </c>
    </row>
    <row r="160" s="36" customFormat="1" spans="1:6">
      <c r="A160" s="119" t="s">
        <v>850</v>
      </c>
      <c r="B160" s="120" t="s">
        <v>882</v>
      </c>
      <c r="C160" s="120" t="s">
        <v>937</v>
      </c>
      <c r="D160" s="121">
        <f t="shared" si="4"/>
        <v>21.173185</v>
      </c>
      <c r="E160" s="121">
        <v>20.100585</v>
      </c>
      <c r="F160" s="121">
        <v>1.0726</v>
      </c>
    </row>
    <row r="161" s="36" customFormat="1" spans="1:6">
      <c r="A161" s="119" t="s">
        <v>850</v>
      </c>
      <c r="B161" s="120" t="s">
        <v>940</v>
      </c>
      <c r="C161" s="120" t="s">
        <v>941</v>
      </c>
      <c r="D161" s="121">
        <f t="shared" si="4"/>
        <v>8.26</v>
      </c>
      <c r="E161" s="121">
        <v>8.26</v>
      </c>
      <c r="F161" s="121"/>
    </row>
    <row r="162" s="36" customFormat="1" spans="1:6">
      <c r="A162" s="135" t="s">
        <v>884</v>
      </c>
      <c r="B162" s="136"/>
      <c r="C162" s="137"/>
      <c r="D162" s="121">
        <f t="shared" si="4"/>
        <v>210.49</v>
      </c>
      <c r="E162" s="121">
        <f>SUM(E163:E172)</f>
        <v>7.92</v>
      </c>
      <c r="F162" s="121">
        <f>SUM(F163:F172)</f>
        <v>202.57</v>
      </c>
    </row>
    <row r="163" s="36" customFormat="1" spans="1:6">
      <c r="A163" s="119" t="s">
        <v>327</v>
      </c>
      <c r="B163" s="120" t="s">
        <v>851</v>
      </c>
      <c r="C163" s="120" t="s">
        <v>885</v>
      </c>
      <c r="D163" s="121">
        <f t="shared" si="4"/>
        <v>2.1</v>
      </c>
      <c r="E163" s="121"/>
      <c r="F163" s="121">
        <v>2.1</v>
      </c>
    </row>
    <row r="164" s="36" customFormat="1" spans="1:6">
      <c r="A164" s="119" t="s">
        <v>327</v>
      </c>
      <c r="B164" s="120" t="s">
        <v>859</v>
      </c>
      <c r="C164" s="120" t="s">
        <v>885</v>
      </c>
      <c r="D164" s="121">
        <f t="shared" si="4"/>
        <v>25.82</v>
      </c>
      <c r="E164" s="121"/>
      <c r="F164" s="121">
        <v>25.82</v>
      </c>
    </row>
    <row r="165" s="36" customFormat="1" spans="1:6">
      <c r="A165" s="119" t="s">
        <v>327</v>
      </c>
      <c r="B165" s="120" t="s">
        <v>919</v>
      </c>
      <c r="C165" s="120" t="s">
        <v>885</v>
      </c>
      <c r="D165" s="121">
        <f t="shared" si="4"/>
        <v>6.85</v>
      </c>
      <c r="E165" s="121"/>
      <c r="F165" s="121">
        <v>6.85</v>
      </c>
    </row>
    <row r="166" s="36" customFormat="1" spans="1:6">
      <c r="A166" s="119" t="s">
        <v>327</v>
      </c>
      <c r="B166" s="120" t="s">
        <v>869</v>
      </c>
      <c r="C166" s="120" t="s">
        <v>885</v>
      </c>
      <c r="D166" s="121">
        <f t="shared" si="4"/>
        <v>42.12</v>
      </c>
      <c r="E166" s="121"/>
      <c r="F166" s="121">
        <v>42.12</v>
      </c>
    </row>
    <row r="167" s="36" customFormat="1" spans="1:6">
      <c r="A167" s="119" t="s">
        <v>327</v>
      </c>
      <c r="B167" s="120" t="s">
        <v>942</v>
      </c>
      <c r="C167" s="120" t="s">
        <v>885</v>
      </c>
      <c r="D167" s="121">
        <f t="shared" si="4"/>
        <v>10.64</v>
      </c>
      <c r="E167" s="121"/>
      <c r="F167" s="121">
        <v>10.64</v>
      </c>
    </row>
    <row r="168" s="36" customFormat="1" spans="1:6">
      <c r="A168" s="119" t="s">
        <v>327</v>
      </c>
      <c r="B168" s="120" t="s">
        <v>874</v>
      </c>
      <c r="C168" s="120" t="s">
        <v>885</v>
      </c>
      <c r="D168" s="121">
        <f t="shared" si="4"/>
        <v>81.1</v>
      </c>
      <c r="E168" s="121"/>
      <c r="F168" s="121">
        <v>81.1</v>
      </c>
    </row>
    <row r="169" s="36" customFormat="1" spans="1:6">
      <c r="A169" s="119" t="s">
        <v>327</v>
      </c>
      <c r="B169" s="120" t="s">
        <v>876</v>
      </c>
      <c r="C169" s="120" t="s">
        <v>885</v>
      </c>
      <c r="D169" s="121">
        <f t="shared" si="4"/>
        <v>7.92</v>
      </c>
      <c r="E169" s="121">
        <v>7.92</v>
      </c>
      <c r="F169" s="121"/>
    </row>
    <row r="170" s="36" customFormat="1" spans="1:6">
      <c r="A170" s="119" t="s">
        <v>327</v>
      </c>
      <c r="B170" s="120" t="s">
        <v>895</v>
      </c>
      <c r="C170" s="120" t="s">
        <v>885</v>
      </c>
      <c r="D170" s="121">
        <f t="shared" si="4"/>
        <v>32.22</v>
      </c>
      <c r="E170" s="121"/>
      <c r="F170" s="121">
        <v>32.22</v>
      </c>
    </row>
    <row r="171" s="36" customFormat="1" spans="1:6">
      <c r="A171" s="119" t="s">
        <v>327</v>
      </c>
      <c r="B171" s="120" t="s">
        <v>896</v>
      </c>
      <c r="C171" s="120" t="s">
        <v>885</v>
      </c>
      <c r="D171" s="121">
        <f t="shared" si="4"/>
        <v>1.28</v>
      </c>
      <c r="E171" s="121"/>
      <c r="F171" s="121">
        <v>1.28</v>
      </c>
    </row>
    <row r="172" s="36" customFormat="1" spans="1:6">
      <c r="A172" s="119" t="s">
        <v>327</v>
      </c>
      <c r="B172" s="120" t="s">
        <v>899</v>
      </c>
      <c r="C172" s="120" t="s">
        <v>885</v>
      </c>
      <c r="D172" s="121">
        <f t="shared" si="4"/>
        <v>0.44</v>
      </c>
      <c r="E172" s="121"/>
      <c r="F172" s="121">
        <v>0.44</v>
      </c>
    </row>
  </sheetData>
  <mergeCells count="43">
    <mergeCell ref="A2:F2"/>
    <mergeCell ref="A5:C5"/>
    <mergeCell ref="A6:C6"/>
    <mergeCell ref="A7:C7"/>
    <mergeCell ref="A43:C43"/>
    <mergeCell ref="A69:C69"/>
    <mergeCell ref="A70:C70"/>
    <mergeCell ref="A162:C162"/>
    <mergeCell ref="B12:B13"/>
    <mergeCell ref="B14:B15"/>
    <mergeCell ref="B17:B19"/>
    <mergeCell ref="B21:B25"/>
    <mergeCell ref="B31:B32"/>
    <mergeCell ref="B34:B35"/>
    <mergeCell ref="B41:B42"/>
    <mergeCell ref="B47:B48"/>
    <mergeCell ref="B50:B51"/>
    <mergeCell ref="B52:B53"/>
    <mergeCell ref="B71:B75"/>
    <mergeCell ref="B76:B78"/>
    <mergeCell ref="B81:B83"/>
    <mergeCell ref="B84:B85"/>
    <mergeCell ref="B91:B92"/>
    <mergeCell ref="B93:B94"/>
    <mergeCell ref="B95:B96"/>
    <mergeCell ref="B97:B98"/>
    <mergeCell ref="B99:B100"/>
    <mergeCell ref="B101:B102"/>
    <mergeCell ref="B103:B104"/>
    <mergeCell ref="B105:B107"/>
    <mergeCell ref="B108:B110"/>
    <mergeCell ref="B111:B112"/>
    <mergeCell ref="B113:B117"/>
    <mergeCell ref="B120:B122"/>
    <mergeCell ref="B123:B125"/>
    <mergeCell ref="B132:B133"/>
    <mergeCell ref="B135:B137"/>
    <mergeCell ref="B138:B141"/>
    <mergeCell ref="B144:B146"/>
    <mergeCell ref="B147:B148"/>
    <mergeCell ref="B150:B152"/>
    <mergeCell ref="B153:B154"/>
    <mergeCell ref="B157:B159"/>
  </mergeCells>
  <pageMargins left="0.708333333333333" right="0.708333333333333" top="0.354166666666667" bottom="0.432638888888889" header="0.314583333333333" footer="0.196527777777778"/>
  <pageSetup paperSize="9" fitToHeight="0" orientation="landscape" horizontalDpi="600"/>
  <headerFooter>
    <oddFooter>&amp;C第 &amp;P 页，共 &amp;N 页</oddFooter>
  </headerFooter>
  <rowBreaks count="4" manualBreakCount="4">
    <brk id="36" max="5" man="1"/>
    <brk id="70" max="5" man="1"/>
    <brk id="100" max="5" man="1"/>
    <brk id="165" max="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rgb="FFFFFF00"/>
    <pageSetUpPr fitToPage="1"/>
  </sheetPr>
  <dimension ref="A1:H7"/>
  <sheetViews>
    <sheetView workbookViewId="0">
      <selection activeCell="G7" sqref="G7"/>
    </sheetView>
  </sheetViews>
  <sheetFormatPr defaultColWidth="9" defaultRowHeight="14.25" outlineLevelRow="6" outlineLevelCol="7"/>
  <cols>
    <col min="1" max="1" width="15.625" customWidth="1"/>
    <col min="2" max="2" width="14.25" style="21" customWidth="1"/>
    <col min="3" max="3" width="19.5" style="21" customWidth="1"/>
    <col min="4" max="4" width="18.625" style="21" customWidth="1"/>
    <col min="5" max="5" width="16.125" style="21" customWidth="1"/>
    <col min="6" max="6" width="20.5" style="21" customWidth="1"/>
    <col min="7" max="7" width="22.375" style="21" customWidth="1"/>
    <col min="8" max="8" width="13.25" customWidth="1"/>
  </cols>
  <sheetData>
    <row r="1" spans="1:2">
      <c r="A1" t="s">
        <v>943</v>
      </c>
      <c r="B1" s="78"/>
    </row>
    <row r="2" ht="24.75" customHeight="1" spans="2:8">
      <c r="B2" s="79" t="s">
        <v>31</v>
      </c>
      <c r="C2" s="79"/>
      <c r="D2" s="79"/>
      <c r="E2" s="79"/>
      <c r="F2" s="79"/>
      <c r="G2" s="79"/>
      <c r="H2" s="80"/>
    </row>
    <row r="3" ht="15" spans="1:8">
      <c r="A3" t="s">
        <v>42</v>
      </c>
      <c r="B3" s="81"/>
      <c r="C3" s="82"/>
      <c r="D3" s="82"/>
      <c r="E3" s="82"/>
      <c r="F3" s="83"/>
      <c r="G3" s="84" t="s">
        <v>43</v>
      </c>
      <c r="H3" s="85"/>
    </row>
    <row r="4" ht="37" customHeight="1" spans="1:7">
      <c r="A4" s="86" t="s">
        <v>944</v>
      </c>
      <c r="B4" s="87" t="s">
        <v>945</v>
      </c>
      <c r="C4" s="87"/>
      <c r="D4" s="87"/>
      <c r="E4" s="88" t="s">
        <v>946</v>
      </c>
      <c r="F4" s="88"/>
      <c r="G4" s="88"/>
    </row>
    <row r="5" ht="32.25" customHeight="1" spans="1:7">
      <c r="A5" s="89"/>
      <c r="B5" s="90" t="s">
        <v>947</v>
      </c>
      <c r="C5" s="90" t="s">
        <v>948</v>
      </c>
      <c r="D5" s="90" t="s">
        <v>949</v>
      </c>
      <c r="E5" s="91" t="s">
        <v>947</v>
      </c>
      <c r="F5" s="91" t="s">
        <v>950</v>
      </c>
      <c r="G5" s="92" t="s">
        <v>951</v>
      </c>
    </row>
    <row r="6" ht="32.25" customHeight="1" spans="1:7">
      <c r="A6" s="93" t="s">
        <v>952</v>
      </c>
      <c r="B6" s="94">
        <f>C6+D6</f>
        <v>603182.085725</v>
      </c>
      <c r="C6" s="94">
        <v>121948.685725</v>
      </c>
      <c r="D6" s="94">
        <v>481233.4</v>
      </c>
      <c r="E6" s="94">
        <f>F6+G6</f>
        <v>588634.39</v>
      </c>
      <c r="F6" s="94">
        <v>107400.99</v>
      </c>
      <c r="G6" s="94">
        <v>481233.4</v>
      </c>
    </row>
    <row r="7" ht="32.25" customHeight="1" spans="1:7">
      <c r="A7" s="93" t="s">
        <v>953</v>
      </c>
      <c r="B7" s="94">
        <f>C7+D7</f>
        <v>752894.085725</v>
      </c>
      <c r="C7" s="94">
        <v>125524.685725</v>
      </c>
      <c r="D7" s="94">
        <v>627369.4</v>
      </c>
      <c r="E7" s="94">
        <f>F7+G7</f>
        <v>743705.918217</v>
      </c>
      <c r="F7" s="94">
        <v>122175.518217</v>
      </c>
      <c r="G7" s="94">
        <v>621530.4</v>
      </c>
    </row>
  </sheetData>
  <mergeCells count="3">
    <mergeCell ref="B2:G2"/>
    <mergeCell ref="B4:D4"/>
    <mergeCell ref="E4:G4"/>
  </mergeCells>
  <printOptions horizontalCentered="1"/>
  <pageMargins left="0.708333333333333" right="0.708333333333333" top="0.747916666666667" bottom="0.747916666666667" header="0.314583333333333" footer="0.314583333333333"/>
  <pageSetup paperSize="9" scale="96" fitToHeight="0" orientation="landscape" horizontalDpi="600"/>
  <headerFooter>
    <oddFooter>&amp;C第 &amp;P 页，共 &amp;N 页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rgb="FFFFFF00"/>
    <pageSetUpPr fitToPage="1"/>
  </sheetPr>
  <dimension ref="A1:I54"/>
  <sheetViews>
    <sheetView view="pageBreakPreview" zoomScale="85" zoomScaleNormal="100" workbookViewId="0">
      <selection activeCell="C4" sqref="C4"/>
    </sheetView>
  </sheetViews>
  <sheetFormatPr defaultColWidth="9" defaultRowHeight="14.25"/>
  <cols>
    <col min="1" max="1" width="35.75" style="53" customWidth="1"/>
    <col min="2" max="2" width="20.5" style="54" customWidth="1"/>
    <col min="3" max="3" width="18.875" style="55" customWidth="1"/>
    <col min="4" max="4" width="18.75" style="55" customWidth="1"/>
    <col min="5" max="9" width="18.875" style="55" customWidth="1"/>
    <col min="10" max="16384" width="9" style="36"/>
  </cols>
  <sheetData>
    <row r="1" s="36" customFormat="1" ht="20.25" customHeight="1" spans="1:9">
      <c r="A1" s="56" t="s">
        <v>954</v>
      </c>
      <c r="B1" s="54"/>
      <c r="C1" s="55"/>
      <c r="D1" s="55"/>
      <c r="E1" s="55"/>
      <c r="F1" s="55"/>
      <c r="G1" s="55"/>
      <c r="H1" s="55"/>
      <c r="I1" s="55"/>
    </row>
    <row r="2" s="36" customFormat="1" ht="38" customHeight="1" spans="1:9">
      <c r="A2" s="57" t="s">
        <v>33</v>
      </c>
      <c r="B2" s="57"/>
      <c r="C2" s="57"/>
      <c r="D2" s="57"/>
      <c r="E2" s="57"/>
      <c r="F2" s="57"/>
      <c r="G2" s="57"/>
      <c r="H2" s="57"/>
      <c r="I2" s="57"/>
    </row>
    <row r="3" s="36" customFormat="1" ht="17" customHeight="1" spans="1:9">
      <c r="A3" s="58" t="s">
        <v>42</v>
      </c>
      <c r="B3" s="59"/>
      <c r="C3" s="60"/>
      <c r="D3" s="60"/>
      <c r="E3" s="60"/>
      <c r="F3" s="60"/>
      <c r="G3" s="60"/>
      <c r="H3" s="60"/>
      <c r="I3" s="55" t="s">
        <v>43</v>
      </c>
    </row>
    <row r="4" s="36" customFormat="1" ht="20.25" customHeight="1" spans="1:9">
      <c r="A4" s="61" t="s">
        <v>955</v>
      </c>
      <c r="B4" s="62" t="s">
        <v>334</v>
      </c>
      <c r="C4" s="63" t="s">
        <v>956</v>
      </c>
      <c r="D4" s="63" t="s">
        <v>957</v>
      </c>
      <c r="E4" s="63" t="s">
        <v>958</v>
      </c>
      <c r="F4" s="63" t="s">
        <v>959</v>
      </c>
      <c r="G4" s="63" t="s">
        <v>960</v>
      </c>
      <c r="H4" s="63" t="s">
        <v>961</v>
      </c>
      <c r="I4" s="63" t="s">
        <v>962</v>
      </c>
    </row>
    <row r="5" s="36" customFormat="1" ht="21" customHeight="1" spans="1:9">
      <c r="A5" s="64" t="s">
        <v>963</v>
      </c>
      <c r="B5" s="65"/>
      <c r="C5" s="66"/>
      <c r="D5" s="66"/>
      <c r="E5" s="66"/>
      <c r="F5" s="66"/>
      <c r="G5" s="66"/>
      <c r="H5" s="66"/>
      <c r="I5" s="66"/>
    </row>
    <row r="6" s="36" customFormat="1" ht="33" customHeight="1" spans="1:9">
      <c r="A6" s="61" t="s">
        <v>964</v>
      </c>
      <c r="B6" s="67">
        <v>23153.014833</v>
      </c>
      <c r="C6" s="67">
        <v>2615.246743</v>
      </c>
      <c r="D6" s="67">
        <v>3673.745241</v>
      </c>
      <c r="E6" s="67">
        <v>2932.796867</v>
      </c>
      <c r="F6" s="67">
        <v>2561.635689</v>
      </c>
      <c r="G6" s="67">
        <v>3367.434728</v>
      </c>
      <c r="H6" s="67">
        <v>3994.24591</v>
      </c>
      <c r="I6" s="67">
        <v>4007.909655</v>
      </c>
    </row>
    <row r="7" s="36" customFormat="1" ht="34" customHeight="1" spans="1:9">
      <c r="A7" s="68" t="s">
        <v>965</v>
      </c>
      <c r="B7" s="69">
        <v>19406.388872</v>
      </c>
      <c r="C7" s="70">
        <v>2199.87103</v>
      </c>
      <c r="D7" s="70">
        <v>3036.438627</v>
      </c>
      <c r="E7" s="70">
        <v>2493.282155</v>
      </c>
      <c r="F7" s="70">
        <v>2253.464532</v>
      </c>
      <c r="G7" s="70">
        <v>3011.974316</v>
      </c>
      <c r="H7" s="70">
        <v>3374.084851</v>
      </c>
      <c r="I7" s="70">
        <v>3037.273361</v>
      </c>
    </row>
    <row r="8" s="36" customFormat="1" ht="34" customHeight="1" spans="1:9">
      <c r="A8" s="64" t="s">
        <v>966</v>
      </c>
      <c r="B8" s="67">
        <v>1331.301918</v>
      </c>
      <c r="C8" s="71">
        <v>41.186496</v>
      </c>
      <c r="D8" s="71">
        <v>90.792787</v>
      </c>
      <c r="E8" s="71">
        <v>208.298067</v>
      </c>
      <c r="F8" s="71">
        <v>90.56713</v>
      </c>
      <c r="G8" s="71">
        <v>152.58623</v>
      </c>
      <c r="H8" s="71">
        <v>481.9885</v>
      </c>
      <c r="I8" s="71">
        <v>265.882708</v>
      </c>
    </row>
    <row r="9" s="36" customFormat="1" ht="34" customHeight="1" spans="1:9">
      <c r="A9" s="64" t="s">
        <v>967</v>
      </c>
      <c r="B9" s="67">
        <v>1216.672152</v>
      </c>
      <c r="C9" s="72">
        <v>34.892862</v>
      </c>
      <c r="D9" s="72">
        <v>88.875692</v>
      </c>
      <c r="E9" s="72">
        <v>203.032357</v>
      </c>
      <c r="F9" s="72">
        <v>85.312521</v>
      </c>
      <c r="G9" s="72">
        <v>222.098889</v>
      </c>
      <c r="H9" s="72">
        <v>396.239173</v>
      </c>
      <c r="I9" s="72">
        <v>186.220658</v>
      </c>
    </row>
    <row r="10" s="36" customFormat="1" ht="34" customHeight="1" spans="1:9">
      <c r="A10" s="64" t="s">
        <v>968</v>
      </c>
      <c r="B10" s="67">
        <v>1331.301918</v>
      </c>
      <c r="C10" s="71">
        <v>41.186496</v>
      </c>
      <c r="D10" s="71">
        <v>90.792787</v>
      </c>
      <c r="E10" s="71">
        <v>208.298067</v>
      </c>
      <c r="F10" s="71">
        <v>90.56713</v>
      </c>
      <c r="G10" s="71">
        <v>152.58623</v>
      </c>
      <c r="H10" s="71">
        <v>481.9885</v>
      </c>
      <c r="I10" s="71">
        <v>265.882708</v>
      </c>
    </row>
    <row r="11" s="36" customFormat="1" ht="34" customHeight="1" spans="1:9">
      <c r="A11" s="64" t="s">
        <v>969</v>
      </c>
      <c r="B11" s="67">
        <v>7725.823694</v>
      </c>
      <c r="C11" s="71">
        <v>800.315883</v>
      </c>
      <c r="D11" s="71">
        <v>1366.023235</v>
      </c>
      <c r="E11" s="71">
        <v>883.652529</v>
      </c>
      <c r="F11" s="71">
        <v>815.04284</v>
      </c>
      <c r="G11" s="71">
        <v>1317.220062</v>
      </c>
      <c r="H11" s="71">
        <v>1393.88665</v>
      </c>
      <c r="I11" s="71">
        <v>1149.682495</v>
      </c>
    </row>
    <row r="12" s="36" customFormat="1" ht="34" customHeight="1" spans="1:9">
      <c r="A12" s="64" t="s">
        <v>970</v>
      </c>
      <c r="B12" s="67">
        <v>5210.033294</v>
      </c>
      <c r="C12" s="72">
        <v>547.306704</v>
      </c>
      <c r="D12" s="72">
        <v>918.631843</v>
      </c>
      <c r="E12" s="72">
        <v>609.560844</v>
      </c>
      <c r="F12" s="72">
        <v>531.65505</v>
      </c>
      <c r="G12" s="72">
        <v>827.344408</v>
      </c>
      <c r="H12" s="72">
        <v>931.87028</v>
      </c>
      <c r="I12" s="72">
        <v>843.664165</v>
      </c>
    </row>
    <row r="13" s="36" customFormat="1" ht="34" customHeight="1" spans="1:9">
      <c r="A13" s="64" t="s">
        <v>971</v>
      </c>
      <c r="B13" s="67">
        <v>1093.759</v>
      </c>
      <c r="C13" s="70">
        <v>106.0205</v>
      </c>
      <c r="D13" s="70">
        <v>141.009</v>
      </c>
      <c r="E13" s="70">
        <v>156.055</v>
      </c>
      <c r="F13" s="70">
        <v>125.984</v>
      </c>
      <c r="G13" s="70">
        <v>238.728</v>
      </c>
      <c r="H13" s="70">
        <v>205.817</v>
      </c>
      <c r="I13" s="70">
        <v>120.1455</v>
      </c>
    </row>
    <row r="14" s="36" customFormat="1" ht="34" customHeight="1" spans="1:9">
      <c r="A14" s="64" t="s">
        <v>972</v>
      </c>
      <c r="B14" s="67">
        <v>1656.6566</v>
      </c>
      <c r="C14" s="70">
        <v>155.940479</v>
      </c>
      <c r="D14" s="70">
        <v>356.978592</v>
      </c>
      <c r="E14" s="70">
        <v>153.771685</v>
      </c>
      <c r="F14" s="70">
        <v>206.10279</v>
      </c>
      <c r="G14" s="70">
        <v>274.823354</v>
      </c>
      <c r="H14" s="70">
        <v>308.08957</v>
      </c>
      <c r="I14" s="70">
        <v>200.95013</v>
      </c>
    </row>
    <row r="15" s="36" customFormat="1" ht="34" customHeight="1" spans="1:9">
      <c r="A15" s="64" t="s">
        <v>973</v>
      </c>
      <c r="B15" s="67">
        <v>47.367634</v>
      </c>
      <c r="C15" s="70">
        <v>0</v>
      </c>
      <c r="D15" s="70">
        <v>0</v>
      </c>
      <c r="E15" s="70">
        <v>0</v>
      </c>
      <c r="F15" s="70">
        <v>0</v>
      </c>
      <c r="G15" s="70">
        <v>47.367634</v>
      </c>
      <c r="H15" s="70">
        <v>0</v>
      </c>
      <c r="I15" s="70">
        <v>0</v>
      </c>
    </row>
    <row r="16" s="36" customFormat="1" ht="34" customHeight="1" spans="1:9">
      <c r="A16" s="64" t="s">
        <v>974</v>
      </c>
      <c r="B16" s="67">
        <v>31.5375</v>
      </c>
      <c r="C16" s="70">
        <v>0</v>
      </c>
      <c r="D16" s="70">
        <v>17.5135</v>
      </c>
      <c r="E16" s="70">
        <v>0</v>
      </c>
      <c r="F16" s="70">
        <v>7.624</v>
      </c>
      <c r="G16" s="70">
        <v>0</v>
      </c>
      <c r="H16" s="70">
        <v>0</v>
      </c>
      <c r="I16" s="70">
        <v>6.4</v>
      </c>
    </row>
    <row r="17" s="36" customFormat="1" ht="34" customHeight="1" spans="1:9">
      <c r="A17" s="64" t="s">
        <v>975</v>
      </c>
      <c r="B17" s="67">
        <v>-266.1627</v>
      </c>
      <c r="C17" s="70">
        <v>-8.9518</v>
      </c>
      <c r="D17" s="70">
        <v>-68.1097</v>
      </c>
      <c r="E17" s="70">
        <v>-35.735</v>
      </c>
      <c r="F17" s="70">
        <v>-56.323</v>
      </c>
      <c r="G17" s="70">
        <v>-23.6757</v>
      </c>
      <c r="H17" s="70">
        <v>-51.8902</v>
      </c>
      <c r="I17" s="70">
        <v>-21.4773</v>
      </c>
    </row>
    <row r="18" s="36" customFormat="1" ht="34" customHeight="1" spans="1:9">
      <c r="A18" s="64" t="s">
        <v>976</v>
      </c>
      <c r="B18" s="67">
        <v>9030.808043</v>
      </c>
      <c r="C18" s="67">
        <v>1166.733146</v>
      </c>
      <c r="D18" s="67">
        <v>1453.885072</v>
      </c>
      <c r="E18" s="67">
        <v>1136.963532</v>
      </c>
      <c r="F18" s="67">
        <v>1138.620562</v>
      </c>
      <c r="G18" s="67">
        <v>1442.388024</v>
      </c>
      <c r="H18" s="67">
        <v>1378.362123</v>
      </c>
      <c r="I18" s="67">
        <v>1313.855584</v>
      </c>
    </row>
    <row r="19" s="36" customFormat="1" ht="34" customHeight="1" spans="1:9">
      <c r="A19" s="64" t="s">
        <v>977</v>
      </c>
      <c r="B19" s="67">
        <v>8973.530954</v>
      </c>
      <c r="C19" s="70">
        <v>1162.20173</v>
      </c>
      <c r="D19" s="70">
        <v>1452.504764</v>
      </c>
      <c r="E19" s="70">
        <v>1133.172221</v>
      </c>
      <c r="F19" s="70">
        <v>1138.620562</v>
      </c>
      <c r="G19" s="70">
        <v>1395.02039</v>
      </c>
      <c r="H19" s="70">
        <v>1378.362123</v>
      </c>
      <c r="I19" s="70">
        <v>1313.649164</v>
      </c>
    </row>
    <row r="20" s="36" customFormat="1" ht="34" customHeight="1" spans="1:9">
      <c r="A20" s="64" t="s">
        <v>978</v>
      </c>
      <c r="B20" s="67">
        <v>8138.825742</v>
      </c>
      <c r="C20" s="70">
        <v>1047.20173</v>
      </c>
      <c r="D20" s="70">
        <v>1322.504764</v>
      </c>
      <c r="E20" s="70">
        <v>1018.172221</v>
      </c>
      <c r="F20" s="70">
        <v>1018.91535</v>
      </c>
      <c r="G20" s="70">
        <v>1280.02039</v>
      </c>
      <c r="H20" s="70">
        <v>1253.362123</v>
      </c>
      <c r="I20" s="70">
        <v>1198.649164</v>
      </c>
    </row>
    <row r="21" s="36" customFormat="1" ht="34" customHeight="1" spans="1:9">
      <c r="A21" s="64" t="s">
        <v>979</v>
      </c>
      <c r="B21" s="67">
        <v>130</v>
      </c>
      <c r="C21" s="70">
        <v>15</v>
      </c>
      <c r="D21" s="70">
        <v>30</v>
      </c>
      <c r="E21" s="70">
        <v>15</v>
      </c>
      <c r="F21" s="70">
        <v>15</v>
      </c>
      <c r="G21" s="70">
        <v>15</v>
      </c>
      <c r="H21" s="70">
        <v>25</v>
      </c>
      <c r="I21" s="70">
        <v>15</v>
      </c>
    </row>
    <row r="22" s="36" customFormat="1" ht="34" customHeight="1" spans="1:9">
      <c r="A22" s="64" t="s">
        <v>980</v>
      </c>
      <c r="B22" s="67">
        <v>700</v>
      </c>
      <c r="C22" s="70">
        <v>100</v>
      </c>
      <c r="D22" s="70">
        <v>100</v>
      </c>
      <c r="E22" s="70">
        <v>100</v>
      </c>
      <c r="F22" s="70">
        <v>100</v>
      </c>
      <c r="G22" s="70">
        <v>100</v>
      </c>
      <c r="H22" s="70">
        <v>100</v>
      </c>
      <c r="I22" s="70">
        <v>100</v>
      </c>
    </row>
    <row r="23" s="36" customFormat="1" ht="34" customHeight="1" spans="1:9">
      <c r="A23" s="64" t="s">
        <v>981</v>
      </c>
      <c r="B23" s="67">
        <v>4.705212</v>
      </c>
      <c r="C23" s="70">
        <v>0</v>
      </c>
      <c r="D23" s="70">
        <v>0</v>
      </c>
      <c r="E23" s="70">
        <v>0</v>
      </c>
      <c r="F23" s="70">
        <v>4.705212</v>
      </c>
      <c r="G23" s="70">
        <v>0</v>
      </c>
      <c r="H23" s="70">
        <v>0</v>
      </c>
      <c r="I23" s="70">
        <v>0</v>
      </c>
    </row>
    <row r="24" s="36" customFormat="1" ht="34" customHeight="1" spans="1:9">
      <c r="A24" s="64" t="s">
        <v>982</v>
      </c>
      <c r="B24" s="67">
        <v>-339.83455</v>
      </c>
      <c r="C24" s="72">
        <v>4.531416</v>
      </c>
      <c r="D24" s="72">
        <v>1.380308</v>
      </c>
      <c r="E24" s="72">
        <v>3.791311</v>
      </c>
      <c r="F24" s="72">
        <v>-280.231346</v>
      </c>
      <c r="G24" s="72">
        <v>-69.512659</v>
      </c>
      <c r="H24" s="72">
        <v>0</v>
      </c>
      <c r="I24" s="72">
        <v>0.20642</v>
      </c>
    </row>
    <row r="25" s="36" customFormat="1" ht="34" customHeight="1" spans="1:9">
      <c r="A25" s="64" t="s">
        <v>983</v>
      </c>
      <c r="B25" s="67">
        <v>349.744005</v>
      </c>
      <c r="C25" s="72">
        <v>0</v>
      </c>
      <c r="D25" s="72">
        <v>0</v>
      </c>
      <c r="E25" s="72">
        <v>0</v>
      </c>
      <c r="F25" s="72">
        <v>280.231346</v>
      </c>
      <c r="G25" s="72">
        <v>69.512659</v>
      </c>
      <c r="H25" s="72">
        <v>0</v>
      </c>
      <c r="I25" s="72">
        <v>0</v>
      </c>
    </row>
    <row r="26" s="36" customFormat="1" ht="34" customHeight="1" spans="1:9">
      <c r="A26" s="64" t="s">
        <v>984</v>
      </c>
      <c r="B26" s="67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</row>
    <row r="27" s="36" customFormat="1" ht="34" customHeight="1" spans="1:9">
      <c r="A27" s="64" t="s">
        <v>985</v>
      </c>
      <c r="B27" s="67">
        <v>1318.455217</v>
      </c>
      <c r="C27" s="72">
        <v>191.635505</v>
      </c>
      <c r="D27" s="72">
        <v>125.737533</v>
      </c>
      <c r="E27" s="72">
        <v>264.368027</v>
      </c>
      <c r="F27" s="72">
        <v>209.234</v>
      </c>
      <c r="G27" s="72">
        <v>99.78</v>
      </c>
      <c r="H27" s="72">
        <v>119.847578</v>
      </c>
      <c r="I27" s="72">
        <v>307.852574</v>
      </c>
    </row>
    <row r="28" s="36" customFormat="1" ht="34" customHeight="1" spans="1:9">
      <c r="A28" s="64" t="s">
        <v>986</v>
      </c>
      <c r="B28" s="67">
        <v>1318.455217</v>
      </c>
      <c r="C28" s="72">
        <v>191.635505</v>
      </c>
      <c r="D28" s="72">
        <v>125.737533</v>
      </c>
      <c r="E28" s="72">
        <v>264.368027</v>
      </c>
      <c r="F28" s="72">
        <v>209.234</v>
      </c>
      <c r="G28" s="72">
        <v>99.78</v>
      </c>
      <c r="H28" s="72">
        <v>119.847578</v>
      </c>
      <c r="I28" s="72">
        <v>307.852574</v>
      </c>
    </row>
    <row r="29" s="36" customFormat="1" ht="34" customHeight="1" spans="1:9">
      <c r="A29" s="64" t="s">
        <v>987</v>
      </c>
      <c r="B29" s="67">
        <v>3536.340368</v>
      </c>
      <c r="C29" s="72">
        <v>380.255713</v>
      </c>
      <c r="D29" s="72">
        <v>637.426614</v>
      </c>
      <c r="E29" s="72">
        <v>439.691512</v>
      </c>
      <c r="F29" s="72">
        <v>308.171157</v>
      </c>
      <c r="G29" s="72">
        <v>355.460412</v>
      </c>
      <c r="H29" s="72">
        <v>611.161059</v>
      </c>
      <c r="I29" s="72">
        <v>804.173901</v>
      </c>
    </row>
    <row r="30" s="36" customFormat="1" ht="34" customHeight="1" spans="1:9">
      <c r="A30" s="68" t="s">
        <v>988</v>
      </c>
      <c r="B30" s="69">
        <v>210.285593</v>
      </c>
      <c r="C30" s="70">
        <v>35.12</v>
      </c>
      <c r="D30" s="70">
        <v>-0.12</v>
      </c>
      <c r="E30" s="70">
        <v>-0.1768</v>
      </c>
      <c r="F30" s="70">
        <v>0</v>
      </c>
      <c r="G30" s="70">
        <v>0</v>
      </c>
      <c r="H30" s="70">
        <v>9</v>
      </c>
      <c r="I30" s="70">
        <v>166.462393</v>
      </c>
    </row>
    <row r="31" s="36" customFormat="1" ht="34" customHeight="1" spans="1:9">
      <c r="A31" s="64" t="s">
        <v>989</v>
      </c>
      <c r="B31" s="67">
        <v>15</v>
      </c>
      <c r="C31" s="70">
        <v>15</v>
      </c>
      <c r="D31" s="70">
        <v>0</v>
      </c>
      <c r="E31" s="70">
        <v>0</v>
      </c>
      <c r="F31" s="70">
        <v>0</v>
      </c>
      <c r="G31" s="70">
        <v>0</v>
      </c>
      <c r="H31" s="70">
        <v>0</v>
      </c>
      <c r="I31" s="70">
        <v>0</v>
      </c>
    </row>
    <row r="32" s="36" customFormat="1" ht="34" customHeight="1" spans="1:9">
      <c r="A32" s="64" t="s">
        <v>990</v>
      </c>
      <c r="B32" s="67">
        <v>195.285593</v>
      </c>
      <c r="C32" s="70">
        <v>20.12</v>
      </c>
      <c r="D32" s="70">
        <v>-0.12</v>
      </c>
      <c r="E32" s="70">
        <v>-0.1768</v>
      </c>
      <c r="F32" s="70">
        <v>0</v>
      </c>
      <c r="G32" s="70">
        <v>0</v>
      </c>
      <c r="H32" s="70">
        <v>9</v>
      </c>
      <c r="I32" s="70">
        <v>166.462393</v>
      </c>
    </row>
    <row r="33" s="36" customFormat="1" ht="34" customHeight="1" spans="1:9">
      <c r="A33" s="64" t="s">
        <v>991</v>
      </c>
      <c r="B33" s="67">
        <v>0</v>
      </c>
      <c r="C33" s="70">
        <v>0</v>
      </c>
      <c r="D33" s="70">
        <v>0</v>
      </c>
      <c r="E33" s="70">
        <v>0</v>
      </c>
      <c r="F33" s="70">
        <v>0</v>
      </c>
      <c r="G33" s="70">
        <v>0</v>
      </c>
      <c r="H33" s="70">
        <v>0</v>
      </c>
      <c r="I33" s="70">
        <v>0</v>
      </c>
    </row>
    <row r="34" s="36" customFormat="1" ht="34" customHeight="1" spans="1:9">
      <c r="A34" s="68" t="s">
        <v>992</v>
      </c>
      <c r="B34" s="69">
        <v>21770.946479</v>
      </c>
      <c r="C34" s="69">
        <v>2488.554468</v>
      </c>
      <c r="D34" s="69">
        <v>3473.352024</v>
      </c>
      <c r="E34" s="69">
        <v>2812.579947</v>
      </c>
      <c r="F34" s="69">
        <v>2393.59247</v>
      </c>
      <c r="G34" s="69">
        <v>3135.912469</v>
      </c>
      <c r="H34" s="69">
        <v>3802.84591</v>
      </c>
      <c r="I34" s="69">
        <v>3664.109191</v>
      </c>
    </row>
    <row r="35" s="36" customFormat="1" ht="34" customHeight="1" spans="1:9">
      <c r="A35" s="64" t="s">
        <v>993</v>
      </c>
      <c r="B35" s="67">
        <v>11023.480818</v>
      </c>
      <c r="C35" s="67">
        <v>1232.014523</v>
      </c>
      <c r="D35" s="67">
        <v>1580.793535</v>
      </c>
      <c r="E35" s="67">
        <v>1508.036976</v>
      </c>
      <c r="F35" s="67">
        <v>1383.877129</v>
      </c>
      <c r="G35" s="67">
        <v>1554.678575</v>
      </c>
      <c r="H35" s="67">
        <v>1921.548373</v>
      </c>
      <c r="I35" s="67">
        <v>1842.531707</v>
      </c>
    </row>
    <row r="36" s="36" customFormat="1" ht="34" customHeight="1" spans="1:9">
      <c r="A36" s="64" t="s">
        <v>994</v>
      </c>
      <c r="B36" s="67">
        <v>1781.690303</v>
      </c>
      <c r="C36" s="67">
        <v>175.877565</v>
      </c>
      <c r="D36" s="67">
        <v>334.476812</v>
      </c>
      <c r="E36" s="67">
        <v>117.383541</v>
      </c>
      <c r="F36" s="67">
        <v>202.514006</v>
      </c>
      <c r="G36" s="67">
        <v>274.449516</v>
      </c>
      <c r="H36" s="67">
        <v>354.698019</v>
      </c>
      <c r="I36" s="67">
        <v>322.290844</v>
      </c>
    </row>
    <row r="37" s="36" customFormat="1" ht="34" customHeight="1" spans="1:9">
      <c r="A37" s="64" t="s">
        <v>995</v>
      </c>
      <c r="B37" s="67">
        <v>47.367634</v>
      </c>
      <c r="C37" s="67">
        <v>0</v>
      </c>
      <c r="D37" s="67">
        <v>0</v>
      </c>
      <c r="E37" s="67">
        <v>0</v>
      </c>
      <c r="F37" s="67">
        <v>0</v>
      </c>
      <c r="G37" s="67">
        <v>47.367634</v>
      </c>
      <c r="H37" s="67">
        <v>0</v>
      </c>
      <c r="I37" s="67">
        <v>0</v>
      </c>
    </row>
    <row r="38" s="36" customFormat="1" ht="34" customHeight="1" spans="1:9">
      <c r="A38" s="64" t="s">
        <v>996</v>
      </c>
      <c r="B38" s="67">
        <v>1199.252118</v>
      </c>
      <c r="C38" s="67">
        <v>111.520979</v>
      </c>
      <c r="D38" s="67">
        <v>255.453792</v>
      </c>
      <c r="E38" s="67">
        <v>105.0337</v>
      </c>
      <c r="F38" s="67">
        <v>143.955249</v>
      </c>
      <c r="G38" s="67">
        <v>203.306854</v>
      </c>
      <c r="H38" s="67">
        <v>225.74127</v>
      </c>
      <c r="I38" s="67">
        <v>154.240274</v>
      </c>
    </row>
    <row r="39" s="36" customFormat="1" ht="34" customHeight="1" spans="1:9">
      <c r="A39" s="64" t="s">
        <v>997</v>
      </c>
      <c r="B39" s="67">
        <v>535.070551</v>
      </c>
      <c r="C39" s="67">
        <v>64.356586</v>
      </c>
      <c r="D39" s="67">
        <v>79.02302</v>
      </c>
      <c r="E39" s="67">
        <v>12.349841</v>
      </c>
      <c r="F39" s="67">
        <v>58.558757</v>
      </c>
      <c r="G39" s="67">
        <v>23.775028</v>
      </c>
      <c r="H39" s="67">
        <v>128.956749</v>
      </c>
      <c r="I39" s="67">
        <v>168.05057</v>
      </c>
    </row>
    <row r="40" s="36" customFormat="1" ht="34" customHeight="1" spans="1:9">
      <c r="A40" s="64" t="s">
        <v>998</v>
      </c>
      <c r="B40" s="67">
        <v>4093.465971</v>
      </c>
      <c r="C40" s="67">
        <v>481.124493</v>
      </c>
      <c r="D40" s="67">
        <v>723.482809</v>
      </c>
      <c r="E40" s="67">
        <v>559.07019</v>
      </c>
      <c r="F40" s="67">
        <v>299.942704</v>
      </c>
      <c r="G40" s="67">
        <v>615.984791</v>
      </c>
      <c r="H40" s="67">
        <v>771.427833</v>
      </c>
      <c r="I40" s="67">
        <v>642.433151</v>
      </c>
    </row>
    <row r="41" s="36" customFormat="1" ht="34" customHeight="1" spans="1:9">
      <c r="A41" s="64" t="s">
        <v>999</v>
      </c>
      <c r="B41" s="67">
        <v>3150.545284</v>
      </c>
      <c r="C41" s="67">
        <v>389.116571</v>
      </c>
      <c r="D41" s="67">
        <v>571.082536</v>
      </c>
      <c r="E41" s="67">
        <v>397.935102</v>
      </c>
      <c r="F41" s="67">
        <v>238.415654</v>
      </c>
      <c r="G41" s="67">
        <v>452.810173</v>
      </c>
      <c r="H41" s="67">
        <v>567.195397</v>
      </c>
      <c r="I41" s="67">
        <v>533.989851</v>
      </c>
    </row>
    <row r="42" s="36" customFormat="1" ht="34" customHeight="1" spans="1:9">
      <c r="A42" s="64" t="s">
        <v>1000</v>
      </c>
      <c r="B42" s="67">
        <v>942.920687</v>
      </c>
      <c r="C42" s="67">
        <v>92.007922</v>
      </c>
      <c r="D42" s="67">
        <v>152.400273</v>
      </c>
      <c r="E42" s="67">
        <v>161.135088</v>
      </c>
      <c r="F42" s="67">
        <v>61.52705</v>
      </c>
      <c r="G42" s="67">
        <v>163.174618</v>
      </c>
      <c r="H42" s="67">
        <v>204.232436</v>
      </c>
      <c r="I42" s="67">
        <v>108.4433</v>
      </c>
    </row>
    <row r="43" s="36" customFormat="1" ht="34" customHeight="1" spans="1:9">
      <c r="A43" s="64" t="s">
        <v>1001</v>
      </c>
      <c r="B43" s="67">
        <v>0</v>
      </c>
      <c r="C43" s="67">
        <v>0</v>
      </c>
      <c r="D43" s="67">
        <v>0</v>
      </c>
      <c r="E43" s="67">
        <v>0</v>
      </c>
      <c r="F43" s="67">
        <v>0</v>
      </c>
      <c r="G43" s="67">
        <v>0</v>
      </c>
      <c r="H43" s="67">
        <v>0</v>
      </c>
      <c r="I43" s="67">
        <v>0</v>
      </c>
    </row>
    <row r="44" s="36" customFormat="1" ht="34" customHeight="1" spans="1:9">
      <c r="A44" s="64" t="s">
        <v>1002</v>
      </c>
      <c r="B44" s="67">
        <v>4872.309387</v>
      </c>
      <c r="C44" s="67">
        <v>599.537887</v>
      </c>
      <c r="D44" s="67">
        <v>834.598868</v>
      </c>
      <c r="E44" s="67">
        <v>628.08924</v>
      </c>
      <c r="F44" s="67">
        <v>507.258631</v>
      </c>
      <c r="G44" s="67">
        <v>690.799587</v>
      </c>
      <c r="H44" s="67">
        <v>755.171685</v>
      </c>
      <c r="I44" s="67">
        <v>856.853489</v>
      </c>
    </row>
    <row r="45" s="36" customFormat="1" ht="34" customHeight="1" spans="1:9">
      <c r="A45" s="64" t="s">
        <v>1003</v>
      </c>
      <c r="B45" s="67">
        <v>4872.309387</v>
      </c>
      <c r="C45" s="67">
        <v>599.537887</v>
      </c>
      <c r="D45" s="67">
        <v>834.598868</v>
      </c>
      <c r="E45" s="67">
        <v>628.08924</v>
      </c>
      <c r="F45" s="67">
        <v>507.258631</v>
      </c>
      <c r="G45" s="67">
        <v>690.799587</v>
      </c>
      <c r="H45" s="67">
        <v>755.171685</v>
      </c>
      <c r="I45" s="67">
        <v>856.853489</v>
      </c>
    </row>
    <row r="46" s="36" customFormat="1" ht="34" customHeight="1" spans="1:9">
      <c r="A46" s="68" t="s">
        <v>1004</v>
      </c>
      <c r="B46" s="69">
        <v>1171.782761</v>
      </c>
      <c r="C46" s="69">
        <v>91.5722749999996</v>
      </c>
      <c r="D46" s="69">
        <v>200.513217</v>
      </c>
      <c r="E46" s="69">
        <v>120.39372</v>
      </c>
      <c r="F46" s="69">
        <v>168.043219</v>
      </c>
      <c r="G46" s="69">
        <v>231.522259</v>
      </c>
      <c r="H46" s="69">
        <v>182.399999999999</v>
      </c>
      <c r="I46" s="69">
        <v>177.338070999999</v>
      </c>
    </row>
    <row r="47" s="36" customFormat="1" ht="34" customHeight="1" spans="1:9">
      <c r="A47" s="73" t="s">
        <v>1005</v>
      </c>
      <c r="B47" s="74">
        <v>893.925852</v>
      </c>
      <c r="C47" s="72">
        <v>70.36778</v>
      </c>
      <c r="D47" s="72">
        <v>142.333</v>
      </c>
      <c r="E47" s="72">
        <v>97.7734000000001</v>
      </c>
      <c r="F47" s="72">
        <v>122.59726</v>
      </c>
      <c r="G47" s="72">
        <v>174.8893</v>
      </c>
      <c r="H47" s="72">
        <v>145.894112</v>
      </c>
      <c r="I47" s="72">
        <v>140.071</v>
      </c>
    </row>
    <row r="48" s="36" customFormat="1" ht="34" customHeight="1" spans="1:9">
      <c r="A48" s="73" t="s">
        <v>1006</v>
      </c>
      <c r="B48" s="74">
        <v>277.856909</v>
      </c>
      <c r="C48" s="72">
        <v>21.204495</v>
      </c>
      <c r="D48" s="72">
        <v>58.180217</v>
      </c>
      <c r="E48" s="72">
        <v>22.62032</v>
      </c>
      <c r="F48" s="72">
        <v>45.445959</v>
      </c>
      <c r="G48" s="72">
        <v>56.632959</v>
      </c>
      <c r="H48" s="72">
        <v>36.505888</v>
      </c>
      <c r="I48" s="72">
        <v>37.267071</v>
      </c>
    </row>
    <row r="49" s="36" customFormat="1" ht="34" customHeight="1" spans="1:9">
      <c r="A49" s="75" t="s">
        <v>1007</v>
      </c>
      <c r="B49" s="74">
        <v>-1.69093254953623e-12</v>
      </c>
      <c r="C49" s="72">
        <v>-3.75439412891865e-13</v>
      </c>
      <c r="D49" s="72">
        <v>2.44472175836563e-13</v>
      </c>
      <c r="E49" s="72">
        <v>2.61934474110603e-13</v>
      </c>
      <c r="F49" s="72">
        <v>-2.38651409745216e-13</v>
      </c>
      <c r="G49" s="72">
        <v>0</v>
      </c>
      <c r="H49" s="72">
        <v>-8.49831849336624e-13</v>
      </c>
      <c r="I49" s="72">
        <v>-7.33416527509689e-13</v>
      </c>
    </row>
    <row r="50" s="36" customFormat="1" ht="34" customHeight="1" spans="1:9">
      <c r="A50" s="64" t="s">
        <v>1008</v>
      </c>
      <c r="B50" s="67">
        <v>9030.808043</v>
      </c>
      <c r="C50" s="67">
        <v>1166.733146</v>
      </c>
      <c r="D50" s="67">
        <v>1453.885072</v>
      </c>
      <c r="E50" s="67">
        <v>1136.963532</v>
      </c>
      <c r="F50" s="67">
        <v>1138.620562</v>
      </c>
      <c r="G50" s="67">
        <v>1442.388024</v>
      </c>
      <c r="H50" s="67">
        <v>1378.362123</v>
      </c>
      <c r="I50" s="67">
        <v>1313.855584</v>
      </c>
    </row>
    <row r="51" s="36" customFormat="1" spans="1:9">
      <c r="A51" s="53"/>
      <c r="B51" s="54"/>
      <c r="C51" s="55"/>
      <c r="D51" s="55"/>
      <c r="E51" s="55"/>
      <c r="F51" s="55"/>
      <c r="G51" s="55"/>
      <c r="H51" s="55"/>
      <c r="I51" s="55"/>
    </row>
    <row r="52" s="36" customFormat="1" spans="1:9">
      <c r="A52" s="53"/>
      <c r="B52" s="54"/>
      <c r="C52" s="76"/>
      <c r="D52" s="55"/>
      <c r="E52" s="76"/>
      <c r="F52" s="76"/>
      <c r="G52" s="76"/>
      <c r="H52" s="76"/>
      <c r="I52" s="76"/>
    </row>
    <row r="53" s="36" customFormat="1" spans="1:9">
      <c r="A53" s="53"/>
      <c r="B53" s="54"/>
      <c r="C53" s="55"/>
      <c r="D53" s="55"/>
      <c r="E53" s="55"/>
      <c r="F53" s="55"/>
      <c r="G53" s="55"/>
      <c r="H53" s="55"/>
      <c r="I53" s="55"/>
    </row>
    <row r="54" s="36" customFormat="1" spans="1:9">
      <c r="A54" s="77"/>
      <c r="B54" s="55"/>
      <c r="C54" s="55"/>
      <c r="D54" s="55"/>
      <c r="E54" s="55"/>
      <c r="F54" s="55"/>
      <c r="G54" s="55"/>
      <c r="H54" s="55"/>
      <c r="I54" s="55"/>
    </row>
  </sheetData>
  <mergeCells count="1">
    <mergeCell ref="A2:I2"/>
  </mergeCells>
  <printOptions horizontalCentered="1"/>
  <pageMargins left="0.751388888888889" right="0.751388888888889" top="0.393055555555556" bottom="1" header="0.5" footer="0.5"/>
  <pageSetup paperSize="9" scale="59" fitToHeight="0" orientation="landscape" horizontalDpi="600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rgb="FFFFFF00"/>
    <pageSetUpPr fitToPage="1"/>
  </sheetPr>
  <dimension ref="A1:F16"/>
  <sheetViews>
    <sheetView zoomScale="85" zoomScaleNormal="85" workbookViewId="0">
      <selection activeCell="B11" sqref="B11"/>
    </sheetView>
  </sheetViews>
  <sheetFormatPr defaultColWidth="8.89166666666667" defaultRowHeight="14.25" outlineLevelCol="5"/>
  <cols>
    <col min="1" max="1" width="13" customWidth="1"/>
    <col min="2" max="2" width="54.625" customWidth="1"/>
    <col min="3" max="3" width="20.625" customWidth="1"/>
    <col min="4" max="4" width="13.7416666666667" style="21" customWidth="1"/>
    <col min="5" max="5" width="23.2083333333333" customWidth="1"/>
    <col min="6" max="6" width="17.6833333333333" customWidth="1"/>
    <col min="33" max="16384" width="66.875"/>
  </cols>
  <sheetData>
    <row r="1" ht="58" customHeight="1" spans="1:1">
      <c r="A1" s="38" t="s">
        <v>1009</v>
      </c>
    </row>
    <row r="2" ht="54" customHeight="1" spans="1:6">
      <c r="A2" s="39" t="s">
        <v>35</v>
      </c>
      <c r="B2" s="39"/>
      <c r="C2" s="39"/>
      <c r="D2" s="40"/>
      <c r="E2" s="39"/>
      <c r="F2" s="39"/>
    </row>
    <row r="3" ht="31" customHeight="1" spans="1:6">
      <c r="A3" s="41" t="s">
        <v>42</v>
      </c>
      <c r="B3" s="42"/>
      <c r="C3" s="42"/>
      <c r="D3" s="43"/>
      <c r="E3" s="42"/>
      <c r="F3" s="44" t="s">
        <v>43</v>
      </c>
    </row>
    <row r="4" ht="56" customHeight="1" spans="1:6">
      <c r="A4" s="45" t="s">
        <v>1010</v>
      </c>
      <c r="B4" s="45" t="s">
        <v>1011</v>
      </c>
      <c r="C4" s="45" t="s">
        <v>1012</v>
      </c>
      <c r="D4" s="46" t="s">
        <v>1013</v>
      </c>
      <c r="E4" s="45" t="s">
        <v>1014</v>
      </c>
      <c r="F4" s="45" t="s">
        <v>1015</v>
      </c>
    </row>
    <row r="5" ht="57" customHeight="1" spans="1:6">
      <c r="A5" s="47">
        <v>1</v>
      </c>
      <c r="B5" s="48" t="s">
        <v>1016</v>
      </c>
      <c r="C5" s="48" t="s">
        <v>1017</v>
      </c>
      <c r="D5" s="49">
        <v>225</v>
      </c>
      <c r="E5" s="50">
        <v>97</v>
      </c>
      <c r="F5" s="51" t="s">
        <v>1018</v>
      </c>
    </row>
    <row r="6" ht="57" customHeight="1" spans="1:6">
      <c r="A6" s="47">
        <v>2</v>
      </c>
      <c r="B6" s="48" t="s">
        <v>1019</v>
      </c>
      <c r="C6" s="48" t="s">
        <v>1020</v>
      </c>
      <c r="D6" s="49">
        <v>50</v>
      </c>
      <c r="E6" s="50">
        <v>92.85</v>
      </c>
      <c r="F6" s="51" t="s">
        <v>1018</v>
      </c>
    </row>
    <row r="7" ht="57" customHeight="1" spans="1:6">
      <c r="A7" s="47">
        <v>3</v>
      </c>
      <c r="B7" s="48" t="s">
        <v>1021</v>
      </c>
      <c r="C7" s="48" t="s">
        <v>899</v>
      </c>
      <c r="D7" s="49">
        <v>63.856</v>
      </c>
      <c r="E7" s="50">
        <v>78.08</v>
      </c>
      <c r="F7" s="51" t="s">
        <v>1022</v>
      </c>
    </row>
    <row r="8" ht="57" customHeight="1" spans="1:6">
      <c r="A8" s="47">
        <v>4</v>
      </c>
      <c r="B8" s="48" t="s">
        <v>1023</v>
      </c>
      <c r="C8" s="48" t="s">
        <v>899</v>
      </c>
      <c r="D8" s="49">
        <v>72</v>
      </c>
      <c r="E8" s="48">
        <v>90.03</v>
      </c>
      <c r="F8" s="52" t="s">
        <v>1018</v>
      </c>
    </row>
    <row r="9" ht="57" customHeight="1" spans="1:6">
      <c r="A9" s="47">
        <v>5</v>
      </c>
      <c r="B9" s="48" t="s">
        <v>1024</v>
      </c>
      <c r="C9" s="48" t="s">
        <v>866</v>
      </c>
      <c r="D9" s="49">
        <v>99.97</v>
      </c>
      <c r="E9" s="50">
        <v>96.25</v>
      </c>
      <c r="F9" s="51" t="s">
        <v>1018</v>
      </c>
    </row>
    <row r="10" ht="57" customHeight="1" spans="1:6">
      <c r="A10" s="47">
        <v>6</v>
      </c>
      <c r="B10" s="48" t="s">
        <v>1025</v>
      </c>
      <c r="C10" s="48" t="s">
        <v>866</v>
      </c>
      <c r="D10" s="49">
        <v>140.57</v>
      </c>
      <c r="E10" s="50">
        <v>93.87</v>
      </c>
      <c r="F10" s="51" t="s">
        <v>1018</v>
      </c>
    </row>
    <row r="11" ht="57" customHeight="1" spans="1:6">
      <c r="A11" s="47">
        <v>7</v>
      </c>
      <c r="B11" s="48" t="s">
        <v>1026</v>
      </c>
      <c r="C11" s="48" t="s">
        <v>899</v>
      </c>
      <c r="D11" s="49">
        <v>500.6</v>
      </c>
      <c r="E11" s="50">
        <v>94.21</v>
      </c>
      <c r="F11" s="51" t="s">
        <v>1018</v>
      </c>
    </row>
    <row r="12" ht="57" customHeight="1" spans="1:6">
      <c r="A12" s="47">
        <v>8</v>
      </c>
      <c r="B12" s="48" t="s">
        <v>1027</v>
      </c>
      <c r="C12" s="48" t="s">
        <v>1028</v>
      </c>
      <c r="D12" s="49">
        <v>48.12</v>
      </c>
      <c r="E12" s="50">
        <v>94.25</v>
      </c>
      <c r="F12" s="51" t="s">
        <v>1018</v>
      </c>
    </row>
    <row r="13" ht="57" customHeight="1" spans="1:6">
      <c r="A13" s="47">
        <v>9</v>
      </c>
      <c r="B13" s="48" t="s">
        <v>1029</v>
      </c>
      <c r="C13" s="48" t="s">
        <v>859</v>
      </c>
      <c r="D13" s="49">
        <v>872.05</v>
      </c>
      <c r="E13" s="50">
        <v>96.25</v>
      </c>
      <c r="F13" s="51" t="s">
        <v>1018</v>
      </c>
    </row>
    <row r="14" ht="57" customHeight="1" spans="1:6">
      <c r="A14" s="47">
        <v>10</v>
      </c>
      <c r="B14" s="48" t="s">
        <v>1030</v>
      </c>
      <c r="C14" s="48" t="s">
        <v>908</v>
      </c>
      <c r="D14" s="49">
        <v>63</v>
      </c>
      <c r="E14" s="50">
        <v>91</v>
      </c>
      <c r="F14" s="51" t="s">
        <v>1018</v>
      </c>
    </row>
    <row r="15" ht="57" customHeight="1" spans="1:6">
      <c r="A15" s="47">
        <v>11</v>
      </c>
      <c r="B15" s="48" t="s">
        <v>1031</v>
      </c>
      <c r="C15" s="48" t="s">
        <v>876</v>
      </c>
      <c r="D15" s="49">
        <v>70</v>
      </c>
      <c r="E15" s="50">
        <v>98.35</v>
      </c>
      <c r="F15" s="51" t="s">
        <v>1018</v>
      </c>
    </row>
    <row r="16" ht="57" customHeight="1" spans="1:6">
      <c r="A16" s="47">
        <v>12</v>
      </c>
      <c r="B16" s="48" t="s">
        <v>1032</v>
      </c>
      <c r="C16" s="48" t="s">
        <v>942</v>
      </c>
      <c r="D16" s="49">
        <v>288.7</v>
      </c>
      <c r="E16" s="50">
        <v>95.46</v>
      </c>
      <c r="F16" s="51" t="s">
        <v>1018</v>
      </c>
    </row>
  </sheetData>
  <mergeCells count="1">
    <mergeCell ref="A2:F2"/>
  </mergeCells>
  <printOptions horizontalCentered="1"/>
  <pageMargins left="0.751388888888889" right="0.751388888888889" top="0.472222222222222" bottom="1" header="0.5" footer="0.5"/>
  <pageSetup paperSize="9" scale="53" orientation="landscape" horizontalDpi="600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rgb="FFFFFF00"/>
    <pageSetUpPr fitToPage="1"/>
  </sheetPr>
  <dimension ref="A1:F11"/>
  <sheetViews>
    <sheetView view="pageBreakPreview" zoomScaleNormal="100" workbookViewId="0">
      <selection activeCell="F20" sqref="F20"/>
    </sheetView>
  </sheetViews>
  <sheetFormatPr defaultColWidth="8.89166666666667" defaultRowHeight="21" customHeight="1" outlineLevelCol="5"/>
  <cols>
    <col min="1" max="1" width="12.7833333333333" customWidth="1"/>
    <col min="2" max="2" width="39.125" customWidth="1"/>
    <col min="3" max="3" width="24.7" customWidth="1"/>
    <col min="4" max="4" width="23.0666666666667" customWidth="1"/>
    <col min="5" max="6" width="16.375" style="21" customWidth="1"/>
  </cols>
  <sheetData>
    <row r="1" customHeight="1" spans="1:1">
      <c r="A1" s="22" t="s">
        <v>1033</v>
      </c>
    </row>
    <row r="2" customHeight="1" spans="1:4">
      <c r="A2" s="23" t="s">
        <v>37</v>
      </c>
      <c r="B2" s="23"/>
      <c r="C2" s="23"/>
      <c r="D2" s="23"/>
    </row>
    <row r="3" customHeight="1" spans="1:4">
      <c r="A3" s="23"/>
      <c r="B3" s="23"/>
      <c r="C3" s="23"/>
      <c r="D3" s="23"/>
    </row>
    <row r="4" customHeight="1" spans="1:4">
      <c r="A4" s="24" t="s">
        <v>42</v>
      </c>
      <c r="B4" s="25"/>
      <c r="C4" s="25"/>
      <c r="D4" s="26" t="s">
        <v>43</v>
      </c>
    </row>
    <row r="5" ht="32" customHeight="1" spans="1:6">
      <c r="A5" s="27" t="s">
        <v>1010</v>
      </c>
      <c r="B5" s="28" t="s">
        <v>843</v>
      </c>
      <c r="C5" s="29" t="s">
        <v>1034</v>
      </c>
      <c r="D5" s="29" t="s">
        <v>1015</v>
      </c>
      <c r="E5" s="30" t="s">
        <v>1035</v>
      </c>
      <c r="F5" s="30" t="s">
        <v>1036</v>
      </c>
    </row>
    <row r="6" ht="32" customHeight="1" spans="1:6">
      <c r="A6" s="31">
        <v>1</v>
      </c>
      <c r="B6" s="32" t="s">
        <v>861</v>
      </c>
      <c r="C6" s="33">
        <v>90.94</v>
      </c>
      <c r="D6" s="33" t="s">
        <v>1018</v>
      </c>
      <c r="E6" s="34">
        <v>1940.63</v>
      </c>
      <c r="F6" s="34">
        <v>1940.63</v>
      </c>
    </row>
    <row r="7" ht="32" customHeight="1" spans="1:6">
      <c r="A7" s="31">
        <v>2</v>
      </c>
      <c r="B7" s="32" t="s">
        <v>866</v>
      </c>
      <c r="C7" s="33">
        <v>92.33</v>
      </c>
      <c r="D7" s="33" t="s">
        <v>1018</v>
      </c>
      <c r="E7" s="34">
        <v>65638.24</v>
      </c>
      <c r="F7" s="34">
        <v>65638.24</v>
      </c>
    </row>
    <row r="8" ht="32" customHeight="1" spans="1:6">
      <c r="A8" s="31">
        <v>3</v>
      </c>
      <c r="B8" s="32" t="s">
        <v>874</v>
      </c>
      <c r="C8" s="33">
        <v>87.25</v>
      </c>
      <c r="D8" s="33" t="s">
        <v>1037</v>
      </c>
      <c r="E8" s="34">
        <v>17315.18</v>
      </c>
      <c r="F8" s="34">
        <v>17315.18</v>
      </c>
    </row>
    <row r="9" ht="32" customHeight="1" spans="1:6">
      <c r="A9" s="31">
        <v>4</v>
      </c>
      <c r="B9" s="35" t="s">
        <v>1028</v>
      </c>
      <c r="C9" s="33">
        <v>94.9</v>
      </c>
      <c r="D9" s="33" t="s">
        <v>1018</v>
      </c>
      <c r="E9" s="34">
        <v>507.81</v>
      </c>
      <c r="F9" s="34">
        <v>507.81</v>
      </c>
    </row>
    <row r="10" ht="32" customHeight="1" spans="1:6">
      <c r="A10" s="31">
        <v>5</v>
      </c>
      <c r="B10" s="32" t="s">
        <v>875</v>
      </c>
      <c r="C10" s="33">
        <v>90.31</v>
      </c>
      <c r="D10" s="33" t="s">
        <v>1018</v>
      </c>
      <c r="E10" s="34">
        <v>1645.65</v>
      </c>
      <c r="F10" s="34">
        <v>1645.65</v>
      </c>
    </row>
    <row r="11" customHeight="1" spans="2:6">
      <c r="B11" s="36"/>
      <c r="C11" s="36"/>
      <c r="D11" s="36"/>
      <c r="E11" s="37"/>
      <c r="F11" s="37"/>
    </row>
  </sheetData>
  <mergeCells count="1">
    <mergeCell ref="A2:D3"/>
  </mergeCells>
  <pageMargins left="1.02361111111111" right="0.751388888888889" top="0.747916666666667" bottom="1" header="0.5" footer="0.5"/>
  <pageSetup paperSize="9" scale="8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5"/>
  <sheetViews>
    <sheetView workbookViewId="0">
      <selection activeCell="I10" sqref="I10"/>
    </sheetView>
  </sheetViews>
  <sheetFormatPr defaultColWidth="9" defaultRowHeight="14.25" outlineLevelCol="6"/>
  <cols>
    <col min="1" max="1" width="5.75" customWidth="1"/>
    <col min="2" max="2" width="10.75" customWidth="1"/>
    <col min="3" max="3" width="67.125" customWidth="1"/>
    <col min="7" max="7" width="29" customWidth="1"/>
  </cols>
  <sheetData>
    <row r="1" ht="22.5" spans="1:7">
      <c r="A1" s="450" t="s">
        <v>3</v>
      </c>
      <c r="B1" s="450"/>
      <c r="C1" s="450"/>
      <c r="D1" s="450"/>
      <c r="E1" s="450"/>
      <c r="F1" s="450"/>
      <c r="G1" s="450"/>
    </row>
    <row r="2" ht="25.5" spans="1:3">
      <c r="A2" s="451"/>
      <c r="B2" s="451"/>
      <c r="C2" s="451"/>
    </row>
    <row r="3" ht="32.25" customHeight="1" spans="2:5">
      <c r="B3" s="452" t="s">
        <v>4</v>
      </c>
      <c r="C3" s="453" t="s">
        <v>5</v>
      </c>
      <c r="D3" s="454"/>
      <c r="E3" s="454"/>
    </row>
    <row r="4" ht="32.25" customHeight="1" spans="2:5">
      <c r="B4" s="452" t="s">
        <v>6</v>
      </c>
      <c r="C4" s="453" t="s">
        <v>7</v>
      </c>
      <c r="D4" s="454"/>
      <c r="E4" s="454"/>
    </row>
    <row r="5" ht="32.25" customHeight="1" spans="2:5">
      <c r="B5" s="452" t="s">
        <v>8</v>
      </c>
      <c r="C5" s="453" t="s">
        <v>9</v>
      </c>
      <c r="D5" s="454"/>
      <c r="E5" s="454"/>
    </row>
    <row r="6" ht="32.25" customHeight="1" spans="2:5">
      <c r="B6" s="452" t="s">
        <v>10</v>
      </c>
      <c r="C6" s="453" t="s">
        <v>11</v>
      </c>
      <c r="D6" s="454"/>
      <c r="E6" s="454"/>
    </row>
    <row r="7" ht="32.25" customHeight="1" spans="2:5">
      <c r="B7" s="452" t="s">
        <v>12</v>
      </c>
      <c r="C7" s="453" t="s">
        <v>13</v>
      </c>
      <c r="D7" s="454"/>
      <c r="E7" s="454"/>
    </row>
    <row r="8" ht="32.25" customHeight="1" spans="2:5">
      <c r="B8" s="452" t="s">
        <v>14</v>
      </c>
      <c r="C8" s="453" t="s">
        <v>15</v>
      </c>
      <c r="D8" s="454"/>
      <c r="E8" s="454"/>
    </row>
    <row r="9" ht="32.25" customHeight="1" spans="2:5">
      <c r="B9" s="452" t="s">
        <v>16</v>
      </c>
      <c r="C9" s="453" t="s">
        <v>17</v>
      </c>
      <c r="D9" s="454"/>
      <c r="E9" s="454"/>
    </row>
    <row r="10" ht="32.25" customHeight="1" spans="2:5">
      <c r="B10" s="452" t="s">
        <v>18</v>
      </c>
      <c r="C10" s="453" t="s">
        <v>19</v>
      </c>
      <c r="D10" s="454"/>
      <c r="E10" s="454"/>
    </row>
    <row r="11" ht="32.25" customHeight="1" spans="2:5">
      <c r="B11" s="452" t="s">
        <v>20</v>
      </c>
      <c r="C11" s="453" t="s">
        <v>21</v>
      </c>
      <c r="D11" s="454"/>
      <c r="E11" s="454"/>
    </row>
    <row r="12" ht="32.25" customHeight="1" spans="2:5">
      <c r="B12" s="452" t="s">
        <v>22</v>
      </c>
      <c r="C12" s="453" t="s">
        <v>23</v>
      </c>
      <c r="D12" s="454"/>
      <c r="E12" s="454"/>
    </row>
    <row r="13" ht="32.25" customHeight="1" spans="2:5">
      <c r="B13" s="452" t="s">
        <v>24</v>
      </c>
      <c r="C13" s="453" t="s">
        <v>25</v>
      </c>
      <c r="D13" s="454"/>
      <c r="E13" s="454"/>
    </row>
    <row r="14" ht="32.25" customHeight="1" spans="2:5">
      <c r="B14" s="452" t="s">
        <v>26</v>
      </c>
      <c r="C14" s="453" t="s">
        <v>27</v>
      </c>
      <c r="D14" s="454"/>
      <c r="E14" s="454"/>
    </row>
    <row r="15" ht="32.25" customHeight="1" spans="2:5">
      <c r="B15" s="452" t="s">
        <v>28</v>
      </c>
      <c r="C15" s="453" t="s">
        <v>29</v>
      </c>
      <c r="D15" s="454"/>
      <c r="E15" s="454"/>
    </row>
    <row r="16" ht="32.25" customHeight="1" spans="2:5">
      <c r="B16" s="452" t="s">
        <v>30</v>
      </c>
      <c r="C16" s="453" t="s">
        <v>31</v>
      </c>
      <c r="D16" s="454"/>
      <c r="E16" s="454"/>
    </row>
    <row r="17" ht="32.25" customHeight="1" spans="2:5">
      <c r="B17" s="452" t="s">
        <v>32</v>
      </c>
      <c r="C17" s="453" t="s">
        <v>33</v>
      </c>
      <c r="D17" s="454"/>
      <c r="E17" s="454"/>
    </row>
    <row r="18" ht="32.25" customHeight="1" spans="2:5">
      <c r="B18" s="452" t="s">
        <v>34</v>
      </c>
      <c r="C18" s="453" t="s">
        <v>35</v>
      </c>
      <c r="D18" s="454"/>
      <c r="E18" s="454"/>
    </row>
    <row r="19" ht="32.25" customHeight="1" spans="2:5">
      <c r="B19" s="452" t="s">
        <v>36</v>
      </c>
      <c r="C19" s="453" t="s">
        <v>37</v>
      </c>
      <c r="D19" s="454"/>
      <c r="E19" s="454"/>
    </row>
    <row r="20" ht="32.25" customHeight="1" spans="2:5">
      <c r="B20" s="452" t="s">
        <v>38</v>
      </c>
      <c r="C20" s="453" t="s">
        <v>39</v>
      </c>
      <c r="D20" s="454"/>
      <c r="E20" s="454"/>
    </row>
    <row r="21" ht="32.25" customHeight="1" spans="2:3">
      <c r="B21" s="455"/>
      <c r="C21" s="456"/>
    </row>
    <row r="22" ht="32.25" customHeight="1"/>
    <row r="23" ht="32.25" customHeight="1"/>
    <row r="24" ht="32.25" customHeight="1" spans="2:3">
      <c r="B24" s="455"/>
      <c r="C24" s="456"/>
    </row>
    <row r="25" ht="32.25" customHeight="1" spans="2:3">
      <c r="B25" s="455"/>
      <c r="C25" s="456"/>
    </row>
  </sheetData>
  <mergeCells count="1">
    <mergeCell ref="A1:G1"/>
  </mergeCells>
  <printOptions horizontalCentered="1"/>
  <pageMargins left="0.700694444444445" right="0.700694444444445" top="0.751388888888889" bottom="0.751388888888889" header="0.298611111111111" footer="0.298611111111111"/>
  <pageSetup paperSize="9" scale="71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rgb="FFFFFF00"/>
    <pageSetUpPr fitToPage="1"/>
  </sheetPr>
  <dimension ref="A1:G21"/>
  <sheetViews>
    <sheetView workbookViewId="0">
      <selection activeCell="K15" sqref="K15"/>
    </sheetView>
  </sheetViews>
  <sheetFormatPr defaultColWidth="8" defaultRowHeight="14.25" outlineLevelCol="6"/>
  <cols>
    <col min="1" max="1" width="5.38333333333333" style="1" customWidth="1"/>
    <col min="2" max="2" width="23.5" style="1" customWidth="1"/>
    <col min="3" max="3" width="38.375" style="1" customWidth="1"/>
    <col min="4" max="4" width="20.5" style="2" customWidth="1"/>
    <col min="5" max="5" width="39.375" style="1" customWidth="1"/>
    <col min="6" max="6" width="25.5" style="1" customWidth="1"/>
    <col min="7" max="7" width="11.5" style="1" customWidth="1"/>
    <col min="8" max="16384" width="8" style="1"/>
  </cols>
  <sheetData>
    <row r="1" s="1" customFormat="1" spans="1:4">
      <c r="A1" s="3" t="s">
        <v>1038</v>
      </c>
      <c r="D1" s="2"/>
    </row>
    <row r="2" s="1" customFormat="1" ht="36" customHeight="1" spans="1:7">
      <c r="A2" s="4" t="s">
        <v>39</v>
      </c>
      <c r="B2" s="4"/>
      <c r="C2" s="5"/>
      <c r="D2" s="6"/>
      <c r="E2" s="4"/>
      <c r="F2" s="4"/>
      <c r="G2" s="4"/>
    </row>
    <row r="3" s="1" customFormat="1" ht="21" customHeight="1" spans="1:7">
      <c r="A3" s="3" t="s">
        <v>42</v>
      </c>
      <c r="B3" s="7"/>
      <c r="C3" s="8"/>
      <c r="D3" s="9"/>
      <c r="E3" s="7"/>
      <c r="F3" s="7"/>
      <c r="G3" s="3" t="s">
        <v>43</v>
      </c>
    </row>
    <row r="4" s="1" customFormat="1" ht="42" customHeight="1" spans="1:7">
      <c r="A4" s="10" t="s">
        <v>1010</v>
      </c>
      <c r="B4" s="11" t="s">
        <v>1039</v>
      </c>
      <c r="C4" s="11" t="s">
        <v>1011</v>
      </c>
      <c r="D4" s="12" t="s">
        <v>1040</v>
      </c>
      <c r="E4" s="11" t="s">
        <v>1041</v>
      </c>
      <c r="F4" s="11" t="s">
        <v>1042</v>
      </c>
      <c r="G4" s="10" t="s">
        <v>1043</v>
      </c>
    </row>
    <row r="5" s="1" customFormat="1" ht="33" customHeight="1" spans="1:7">
      <c r="A5" s="13">
        <v>1</v>
      </c>
      <c r="B5" s="14" t="s">
        <v>873</v>
      </c>
      <c r="C5" s="14" t="s">
        <v>1044</v>
      </c>
      <c r="D5" s="15">
        <v>11180</v>
      </c>
      <c r="E5" s="14" t="s">
        <v>873</v>
      </c>
      <c r="F5" s="16" t="s">
        <v>1045</v>
      </c>
      <c r="G5" s="14" t="s">
        <v>1046</v>
      </c>
    </row>
    <row r="6" s="1" customFormat="1" ht="33" customHeight="1" spans="1:7">
      <c r="A6" s="13">
        <v>2</v>
      </c>
      <c r="B6" s="14" t="s">
        <v>873</v>
      </c>
      <c r="C6" s="14" t="s">
        <v>1044</v>
      </c>
      <c r="D6" s="15">
        <v>170</v>
      </c>
      <c r="E6" s="14" t="s">
        <v>873</v>
      </c>
      <c r="F6" s="16" t="s">
        <v>1045</v>
      </c>
      <c r="G6" s="14" t="s">
        <v>1047</v>
      </c>
    </row>
    <row r="7" s="1" customFormat="1" ht="33" customHeight="1" spans="1:7">
      <c r="A7" s="13">
        <v>3</v>
      </c>
      <c r="B7" s="14" t="s">
        <v>899</v>
      </c>
      <c r="C7" s="14" t="s">
        <v>1048</v>
      </c>
      <c r="D7" s="15">
        <v>53</v>
      </c>
      <c r="E7" s="14" t="s">
        <v>899</v>
      </c>
      <c r="F7" s="16" t="s">
        <v>1049</v>
      </c>
      <c r="G7" s="14" t="s">
        <v>1050</v>
      </c>
    </row>
    <row r="8" s="1" customFormat="1" ht="33" customHeight="1" spans="1:7">
      <c r="A8" s="13">
        <v>4</v>
      </c>
      <c r="B8" s="14" t="s">
        <v>869</v>
      </c>
      <c r="C8" s="14" t="s">
        <v>1051</v>
      </c>
      <c r="D8" s="15">
        <v>100</v>
      </c>
      <c r="E8" s="14" t="s">
        <v>869</v>
      </c>
      <c r="F8" s="16" t="s">
        <v>1049</v>
      </c>
      <c r="G8" s="14" t="s">
        <v>1050</v>
      </c>
    </row>
    <row r="9" s="1" customFormat="1" ht="33" customHeight="1" spans="1:7">
      <c r="A9" s="13">
        <v>5</v>
      </c>
      <c r="B9" s="14" t="s">
        <v>874</v>
      </c>
      <c r="C9" s="14" t="s">
        <v>1052</v>
      </c>
      <c r="D9" s="15">
        <v>861</v>
      </c>
      <c r="E9" s="14" t="s">
        <v>874</v>
      </c>
      <c r="F9" s="16" t="s">
        <v>1049</v>
      </c>
      <c r="G9" s="14" t="s">
        <v>1050</v>
      </c>
    </row>
    <row r="10" s="1" customFormat="1" ht="33" customHeight="1" spans="1:7">
      <c r="A10" s="13">
        <v>6</v>
      </c>
      <c r="B10" s="14" t="s">
        <v>934</v>
      </c>
      <c r="C10" s="14" t="s">
        <v>1053</v>
      </c>
      <c r="D10" s="15">
        <v>47</v>
      </c>
      <c r="E10" s="14" t="s">
        <v>934</v>
      </c>
      <c r="F10" s="16" t="s">
        <v>1049</v>
      </c>
      <c r="G10" s="14" t="s">
        <v>1050</v>
      </c>
    </row>
    <row r="11" s="1" customFormat="1" ht="33" customHeight="1" spans="1:7">
      <c r="A11" s="13">
        <v>7</v>
      </c>
      <c r="B11" s="14" t="s">
        <v>928</v>
      </c>
      <c r="C11" s="14" t="s">
        <v>1054</v>
      </c>
      <c r="D11" s="15">
        <v>60</v>
      </c>
      <c r="E11" s="14" t="s">
        <v>928</v>
      </c>
      <c r="F11" s="16" t="s">
        <v>1049</v>
      </c>
      <c r="G11" s="14" t="s">
        <v>1050</v>
      </c>
    </row>
    <row r="12" s="1" customFormat="1" ht="33" customHeight="1" spans="1:7">
      <c r="A12" s="13">
        <v>8</v>
      </c>
      <c r="B12" s="14" t="s">
        <v>863</v>
      </c>
      <c r="C12" s="14" t="s">
        <v>1055</v>
      </c>
      <c r="D12" s="15">
        <v>280</v>
      </c>
      <c r="E12" s="14" t="s">
        <v>863</v>
      </c>
      <c r="F12" s="16" t="s">
        <v>1049</v>
      </c>
      <c r="G12" s="14" t="s">
        <v>1050</v>
      </c>
    </row>
    <row r="13" s="1" customFormat="1" ht="33" customHeight="1" spans="1:7">
      <c r="A13" s="13">
        <v>9</v>
      </c>
      <c r="B13" s="14" t="s">
        <v>934</v>
      </c>
      <c r="C13" s="14" t="s">
        <v>1055</v>
      </c>
      <c r="D13" s="15">
        <v>30</v>
      </c>
      <c r="E13" s="14" t="s">
        <v>934</v>
      </c>
      <c r="F13" s="16" t="s">
        <v>1049</v>
      </c>
      <c r="G13" s="14" t="s">
        <v>1050</v>
      </c>
    </row>
    <row r="14" s="1" customFormat="1" ht="33" customHeight="1" spans="1:7">
      <c r="A14" s="13">
        <v>10</v>
      </c>
      <c r="B14" s="14" t="s">
        <v>940</v>
      </c>
      <c r="C14" s="14" t="s">
        <v>1055</v>
      </c>
      <c r="D14" s="15">
        <v>16</v>
      </c>
      <c r="E14" s="14" t="s">
        <v>940</v>
      </c>
      <c r="F14" s="16" t="s">
        <v>1049</v>
      </c>
      <c r="G14" s="14" t="s">
        <v>1050</v>
      </c>
    </row>
    <row r="15" s="1" customFormat="1" ht="33" customHeight="1" spans="1:7">
      <c r="A15" s="13">
        <v>11</v>
      </c>
      <c r="B15" s="14" t="s">
        <v>1056</v>
      </c>
      <c r="C15" s="14" t="s">
        <v>1057</v>
      </c>
      <c r="D15" s="15">
        <v>20</v>
      </c>
      <c r="E15" s="14" t="s">
        <v>1056</v>
      </c>
      <c r="F15" s="16" t="s">
        <v>1049</v>
      </c>
      <c r="G15" s="14" t="s">
        <v>1050</v>
      </c>
    </row>
    <row r="16" s="1" customFormat="1" ht="33" customHeight="1" spans="1:7">
      <c r="A16" s="13">
        <v>12</v>
      </c>
      <c r="B16" s="14" t="s">
        <v>1056</v>
      </c>
      <c r="C16" s="14" t="s">
        <v>1058</v>
      </c>
      <c r="D16" s="15">
        <v>20</v>
      </c>
      <c r="E16" s="14" t="s">
        <v>1056</v>
      </c>
      <c r="F16" s="16" t="s">
        <v>1049</v>
      </c>
      <c r="G16" s="14" t="s">
        <v>1050</v>
      </c>
    </row>
    <row r="17" s="1" customFormat="1" ht="33" customHeight="1" spans="1:7">
      <c r="A17" s="13">
        <v>13</v>
      </c>
      <c r="B17" s="14" t="s">
        <v>873</v>
      </c>
      <c r="C17" s="14" t="s">
        <v>1059</v>
      </c>
      <c r="D17" s="15">
        <v>100</v>
      </c>
      <c r="E17" s="14" t="s">
        <v>873</v>
      </c>
      <c r="F17" s="16" t="s">
        <v>1049</v>
      </c>
      <c r="G17" s="14" t="s">
        <v>1050</v>
      </c>
    </row>
    <row r="18" s="1" customFormat="1" ht="33" customHeight="1" spans="1:7">
      <c r="A18" s="13">
        <v>14</v>
      </c>
      <c r="B18" s="14" t="s">
        <v>899</v>
      </c>
      <c r="C18" s="14" t="s">
        <v>1059</v>
      </c>
      <c r="D18" s="15">
        <v>500</v>
      </c>
      <c r="E18" s="14" t="s">
        <v>899</v>
      </c>
      <c r="F18" s="16" t="s">
        <v>1049</v>
      </c>
      <c r="G18" s="14" t="s">
        <v>1050</v>
      </c>
    </row>
    <row r="19" s="1" customFormat="1" ht="33" customHeight="1" spans="1:7">
      <c r="A19" s="13">
        <v>15</v>
      </c>
      <c r="B19" s="14" t="s">
        <v>869</v>
      </c>
      <c r="C19" s="14" t="s">
        <v>1060</v>
      </c>
      <c r="D19" s="15">
        <v>349</v>
      </c>
      <c r="E19" s="14" t="s">
        <v>869</v>
      </c>
      <c r="F19" s="16" t="s">
        <v>1049</v>
      </c>
      <c r="G19" s="14" t="s">
        <v>1050</v>
      </c>
    </row>
    <row r="20" s="1" customFormat="1" ht="33" customHeight="1" spans="1:7">
      <c r="A20" s="13">
        <v>16</v>
      </c>
      <c r="B20" s="14" t="s">
        <v>869</v>
      </c>
      <c r="C20" s="14" t="s">
        <v>1061</v>
      </c>
      <c r="D20" s="15">
        <v>464</v>
      </c>
      <c r="E20" s="14" t="s">
        <v>869</v>
      </c>
      <c r="F20" s="16" t="s">
        <v>1049</v>
      </c>
      <c r="G20" s="14" t="s">
        <v>1050</v>
      </c>
    </row>
    <row r="21" s="1" customFormat="1" ht="33" customHeight="1" spans="1:7">
      <c r="A21" s="17" t="s">
        <v>1062</v>
      </c>
      <c r="B21" s="18"/>
      <c r="C21" s="18"/>
      <c r="D21" s="19">
        <f>SUM(D5:D20)</f>
        <v>14250</v>
      </c>
      <c r="E21" s="20"/>
      <c r="F21" s="20"/>
      <c r="G21" s="20"/>
    </row>
  </sheetData>
  <mergeCells count="2">
    <mergeCell ref="A2:G2"/>
    <mergeCell ref="A21:C21"/>
  </mergeCells>
  <pageMargins left="0.751388888888889" right="0.751388888888889" top="1" bottom="1" header="0.5" footer="0.5"/>
  <pageSetup paperSize="9" scale="65" orientation="landscape" horizontalDpi="300" verticalDpi="300"/>
  <headerFooter alignWithMargins="0" scaleWithDoc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FF00"/>
    <pageSetUpPr fitToPage="1"/>
  </sheetPr>
  <dimension ref="A1:J28"/>
  <sheetViews>
    <sheetView view="pageBreakPreview" zoomScale="110" zoomScaleNormal="100" workbookViewId="0">
      <selection activeCell="K8" sqref="K8"/>
    </sheetView>
  </sheetViews>
  <sheetFormatPr defaultColWidth="9" defaultRowHeight="14.25"/>
  <cols>
    <col min="1" max="1" width="11.5" customWidth="1"/>
    <col min="2" max="2" width="17.625" customWidth="1"/>
    <col min="3" max="4" width="12.875" style="181" customWidth="1"/>
    <col min="5" max="5" width="12.875" style="434" customWidth="1"/>
    <col min="6" max="6" width="12.875" style="382" customWidth="1"/>
    <col min="7" max="7" width="12.875" style="181" customWidth="1"/>
    <col min="8" max="8" width="12.875" style="382" customWidth="1"/>
    <col min="9" max="9" width="35.875" customWidth="1"/>
  </cols>
  <sheetData>
    <row r="1" ht="24" customHeight="1" spans="1:1">
      <c r="A1" s="357" t="s">
        <v>40</v>
      </c>
    </row>
    <row r="2" ht="53.25" customHeight="1" spans="1:9">
      <c r="A2" s="435" t="s">
        <v>41</v>
      </c>
      <c r="B2" s="435"/>
      <c r="C2" s="436"/>
      <c r="D2" s="436"/>
      <c r="E2" s="437"/>
      <c r="F2" s="438"/>
      <c r="G2" s="436"/>
      <c r="H2" s="438"/>
      <c r="I2" s="435"/>
    </row>
    <row r="3" ht="15" customHeight="1" spans="1:9">
      <c r="A3" s="180" t="s">
        <v>42</v>
      </c>
      <c r="B3" s="439"/>
      <c r="C3" s="440"/>
      <c r="D3" s="440"/>
      <c r="E3" s="441"/>
      <c r="F3" s="442"/>
      <c r="G3" s="283"/>
      <c r="H3" s="442"/>
      <c r="I3" s="382" t="s">
        <v>43</v>
      </c>
    </row>
    <row r="4" s="159" customFormat="1" ht="30" customHeight="1" spans="1:9">
      <c r="A4" s="362" t="s">
        <v>44</v>
      </c>
      <c r="B4" s="362" t="s">
        <v>45</v>
      </c>
      <c r="C4" s="204" t="s">
        <v>46</v>
      </c>
      <c r="D4" s="204" t="s">
        <v>47</v>
      </c>
      <c r="E4" s="443" t="s">
        <v>48</v>
      </c>
      <c r="F4" s="200" t="s">
        <v>49</v>
      </c>
      <c r="G4" s="204" t="s">
        <v>50</v>
      </c>
      <c r="H4" s="200" t="s">
        <v>51</v>
      </c>
      <c r="I4" s="200" t="s">
        <v>52</v>
      </c>
    </row>
    <row r="5" ht="29" customHeight="1" spans="1:9">
      <c r="A5" s="362" t="s">
        <v>53</v>
      </c>
      <c r="B5" s="362"/>
      <c r="C5" s="210">
        <f>C6+C21</f>
        <v>81233</v>
      </c>
      <c r="D5" s="210">
        <f>D6+D21</f>
        <v>81233</v>
      </c>
      <c r="E5" s="444">
        <f>E6+E21</f>
        <v>81355.685378</v>
      </c>
      <c r="F5" s="228">
        <f>E5/D5</f>
        <v>1.00151028988219</v>
      </c>
      <c r="G5" s="210">
        <f>G6+G21</f>
        <v>78109.073224</v>
      </c>
      <c r="H5" s="228">
        <f>E5/G5-1</f>
        <v>0.0415651091479401</v>
      </c>
      <c r="I5" s="447"/>
    </row>
    <row r="6" ht="27" customHeight="1" spans="1:9">
      <c r="A6" s="365">
        <v>101</v>
      </c>
      <c r="B6" s="365" t="s">
        <v>54</v>
      </c>
      <c r="C6" s="256">
        <f>SUM(C7:C20)</f>
        <v>57635</v>
      </c>
      <c r="D6" s="256">
        <f>SUM(D7:D20)</f>
        <v>57635</v>
      </c>
      <c r="E6" s="445">
        <f>SUM(E7:E20)</f>
        <v>55833.317304</v>
      </c>
      <c r="F6" s="229">
        <f>E6/D6</f>
        <v>0.968739781452242</v>
      </c>
      <c r="G6" s="256">
        <f>SUM(G7:G20)</f>
        <v>57948.404961</v>
      </c>
      <c r="H6" s="228">
        <f t="shared" ref="H6:H27" si="0">E6/G6-1</f>
        <v>-0.0364994974136645</v>
      </c>
      <c r="I6" s="447"/>
    </row>
    <row r="7" ht="36" spans="1:10">
      <c r="A7" s="366">
        <v>10101</v>
      </c>
      <c r="B7" s="367" t="s">
        <v>55</v>
      </c>
      <c r="C7" s="256">
        <v>24235</v>
      </c>
      <c r="D7" s="368">
        <v>24235</v>
      </c>
      <c r="E7" s="445">
        <v>19258.323598</v>
      </c>
      <c r="F7" s="229">
        <f>E7/D7</f>
        <v>0.794649209737982</v>
      </c>
      <c r="G7" s="256">
        <v>23076.981206</v>
      </c>
      <c r="H7" s="229">
        <f t="shared" si="0"/>
        <v>-0.165474746194583</v>
      </c>
      <c r="I7" s="447" t="s">
        <v>56</v>
      </c>
      <c r="J7" s="448"/>
    </row>
    <row r="8" ht="48" spans="1:10">
      <c r="A8" s="366">
        <v>10104</v>
      </c>
      <c r="B8" s="367" t="s">
        <v>57</v>
      </c>
      <c r="C8" s="256">
        <v>7000</v>
      </c>
      <c r="D8" s="368">
        <v>8200</v>
      </c>
      <c r="E8" s="445">
        <v>8233.761305</v>
      </c>
      <c r="F8" s="229">
        <f>E8/D8</f>
        <v>1.00411723231707</v>
      </c>
      <c r="G8" s="256">
        <v>4259.034385</v>
      </c>
      <c r="H8" s="229">
        <f t="shared" si="0"/>
        <v>0.93324602731518</v>
      </c>
      <c r="I8" s="447" t="s">
        <v>58</v>
      </c>
      <c r="J8" s="448"/>
    </row>
    <row r="9" ht="21" customHeight="1" spans="1:10">
      <c r="A9" s="366">
        <v>10106</v>
      </c>
      <c r="B9" s="367" t="s">
        <v>59</v>
      </c>
      <c r="C9" s="256">
        <v>2200</v>
      </c>
      <c r="D9" s="368">
        <v>2000</v>
      </c>
      <c r="E9" s="445">
        <v>2295.278977</v>
      </c>
      <c r="F9" s="229">
        <f t="shared" ref="F9:F27" si="1">E9/D9</f>
        <v>1.1476394885</v>
      </c>
      <c r="G9" s="256">
        <v>2240.545914</v>
      </c>
      <c r="H9" s="229">
        <f t="shared" si="0"/>
        <v>0.0244284496282812</v>
      </c>
      <c r="I9" s="447"/>
      <c r="J9" s="448"/>
    </row>
    <row r="10" ht="21" customHeight="1" spans="1:10">
      <c r="A10" s="366">
        <v>10107</v>
      </c>
      <c r="B10" s="367" t="s">
        <v>60</v>
      </c>
      <c r="C10" s="256">
        <v>650</v>
      </c>
      <c r="D10" s="368">
        <v>650</v>
      </c>
      <c r="E10" s="445">
        <v>597.776835</v>
      </c>
      <c r="F10" s="229">
        <f t="shared" si="1"/>
        <v>0.919656669230769</v>
      </c>
      <c r="G10" s="256">
        <v>544.559244</v>
      </c>
      <c r="H10" s="229">
        <f t="shared" si="0"/>
        <v>0.0977259895711182</v>
      </c>
      <c r="I10" s="447"/>
      <c r="J10" s="448"/>
    </row>
    <row r="11" ht="21" customHeight="1" spans="1:10">
      <c r="A11" s="366">
        <v>10109</v>
      </c>
      <c r="B11" s="367" t="s">
        <v>61</v>
      </c>
      <c r="C11" s="256">
        <v>3400</v>
      </c>
      <c r="D11" s="368">
        <v>3400</v>
      </c>
      <c r="E11" s="445">
        <v>3389.177746</v>
      </c>
      <c r="F11" s="229">
        <f t="shared" si="1"/>
        <v>0.996816984117647</v>
      </c>
      <c r="G11" s="256">
        <v>3508.059077</v>
      </c>
      <c r="H11" s="229">
        <f t="shared" si="0"/>
        <v>-0.0338880641376382</v>
      </c>
      <c r="I11" s="447"/>
      <c r="J11" s="448"/>
    </row>
    <row r="12" ht="85" customHeight="1" spans="1:10">
      <c r="A12" s="366">
        <v>10110</v>
      </c>
      <c r="B12" s="367" t="s">
        <v>62</v>
      </c>
      <c r="C12" s="256">
        <v>4650</v>
      </c>
      <c r="D12" s="368">
        <v>5250</v>
      </c>
      <c r="E12" s="446">
        <v>6121.129093</v>
      </c>
      <c r="F12" s="229">
        <f t="shared" si="1"/>
        <v>1.16592935104762</v>
      </c>
      <c r="G12" s="370">
        <v>4637.998979</v>
      </c>
      <c r="H12" s="229">
        <f t="shared" si="0"/>
        <v>0.319778016492746</v>
      </c>
      <c r="I12" s="447" t="s">
        <v>63</v>
      </c>
      <c r="J12" s="449"/>
    </row>
    <row r="13" spans="1:10">
      <c r="A13" s="366">
        <v>10111</v>
      </c>
      <c r="B13" s="367" t="s">
        <v>64</v>
      </c>
      <c r="C13" s="256">
        <v>2400</v>
      </c>
      <c r="D13" s="368">
        <v>2400</v>
      </c>
      <c r="E13" s="446">
        <v>2603.34969</v>
      </c>
      <c r="F13" s="229">
        <f t="shared" si="1"/>
        <v>1.0847290375</v>
      </c>
      <c r="G13" s="370">
        <v>2224.835137</v>
      </c>
      <c r="H13" s="229">
        <f t="shared" si="0"/>
        <v>0.170131506242928</v>
      </c>
      <c r="I13" s="447"/>
      <c r="J13" s="449"/>
    </row>
    <row r="14" ht="24" spans="1:10">
      <c r="A14" s="366">
        <v>10112</v>
      </c>
      <c r="B14" s="367" t="s">
        <v>65</v>
      </c>
      <c r="C14" s="256">
        <v>2400</v>
      </c>
      <c r="D14" s="368">
        <v>2400</v>
      </c>
      <c r="E14" s="446">
        <v>2283.57775</v>
      </c>
      <c r="F14" s="229">
        <f t="shared" si="1"/>
        <v>0.951490729166667</v>
      </c>
      <c r="G14" s="370">
        <v>3040.358319</v>
      </c>
      <c r="H14" s="229">
        <f t="shared" si="0"/>
        <v>-0.248911637904874</v>
      </c>
      <c r="I14" s="447" t="s">
        <v>66</v>
      </c>
      <c r="J14" s="449"/>
    </row>
    <row r="15" ht="61" customHeight="1" spans="1:10">
      <c r="A15" s="366">
        <v>10113</v>
      </c>
      <c r="B15" s="367" t="s">
        <v>67</v>
      </c>
      <c r="C15" s="256">
        <v>2000</v>
      </c>
      <c r="D15" s="368">
        <v>2400</v>
      </c>
      <c r="E15" s="446">
        <v>3393.318801</v>
      </c>
      <c r="F15" s="229">
        <f t="shared" si="1"/>
        <v>1.41388283375</v>
      </c>
      <c r="G15" s="370">
        <v>2682.525565</v>
      </c>
      <c r="H15" s="229">
        <f t="shared" si="0"/>
        <v>0.264971654053929</v>
      </c>
      <c r="I15" s="447" t="s">
        <v>68</v>
      </c>
      <c r="J15" s="449"/>
    </row>
    <row r="16" spans="1:10">
      <c r="A16" s="366">
        <v>10114</v>
      </c>
      <c r="B16" s="367" t="s">
        <v>69</v>
      </c>
      <c r="C16" s="256">
        <v>1300</v>
      </c>
      <c r="D16" s="368">
        <v>1300</v>
      </c>
      <c r="E16" s="446">
        <v>1384.763499</v>
      </c>
      <c r="F16" s="229">
        <f t="shared" si="1"/>
        <v>1.06520269153846</v>
      </c>
      <c r="G16" s="370">
        <v>1228.011117</v>
      </c>
      <c r="H16" s="229">
        <f t="shared" si="0"/>
        <v>0.12764736396112</v>
      </c>
      <c r="I16" s="447"/>
      <c r="J16" s="449"/>
    </row>
    <row r="17" ht="68" customHeight="1" spans="1:10">
      <c r="A17" s="366">
        <v>10118</v>
      </c>
      <c r="B17" s="367" t="s">
        <v>70</v>
      </c>
      <c r="C17" s="256">
        <v>3600</v>
      </c>
      <c r="D17" s="368">
        <v>2800</v>
      </c>
      <c r="E17" s="446">
        <v>2634.381124</v>
      </c>
      <c r="F17" s="229">
        <f t="shared" si="1"/>
        <v>0.940850401428571</v>
      </c>
      <c r="G17" s="370">
        <v>3859.691634</v>
      </c>
      <c r="H17" s="229">
        <f t="shared" si="0"/>
        <v>-0.317463317329873</v>
      </c>
      <c r="I17" s="447" t="s">
        <v>71</v>
      </c>
      <c r="J17" s="449"/>
    </row>
    <row r="18" ht="48" spans="1:10">
      <c r="A18" s="366">
        <v>10119</v>
      </c>
      <c r="B18" s="367" t="s">
        <v>72</v>
      </c>
      <c r="C18" s="256">
        <v>3200</v>
      </c>
      <c r="D18" s="368">
        <v>2000</v>
      </c>
      <c r="E18" s="446">
        <v>3096.734239</v>
      </c>
      <c r="F18" s="229">
        <f t="shared" si="1"/>
        <v>1.5483671195</v>
      </c>
      <c r="G18" s="370">
        <v>6105.375853</v>
      </c>
      <c r="H18" s="229">
        <f t="shared" si="0"/>
        <v>-0.49278565094754</v>
      </c>
      <c r="I18" s="447" t="s">
        <v>73</v>
      </c>
      <c r="J18" s="449"/>
    </row>
    <row r="19" spans="1:10">
      <c r="A19" s="366">
        <v>10120</v>
      </c>
      <c r="B19" s="371" t="s">
        <v>74</v>
      </c>
      <c r="C19" s="256">
        <v>400</v>
      </c>
      <c r="D19" s="368">
        <v>400</v>
      </c>
      <c r="E19" s="446">
        <v>389.93272</v>
      </c>
      <c r="F19" s="229">
        <f t="shared" si="1"/>
        <v>0.9748318</v>
      </c>
      <c r="G19" s="370">
        <v>399.811458</v>
      </c>
      <c r="H19" s="229">
        <f t="shared" si="0"/>
        <v>-0.0247084914709973</v>
      </c>
      <c r="I19" s="447"/>
      <c r="J19" s="449"/>
    </row>
    <row r="20" ht="33" customHeight="1" spans="1:10">
      <c r="A20" s="366">
        <v>10121</v>
      </c>
      <c r="B20" s="371" t="s">
        <v>75</v>
      </c>
      <c r="C20" s="256">
        <v>200</v>
      </c>
      <c r="D20" s="368">
        <v>200</v>
      </c>
      <c r="E20" s="446">
        <v>151.811927</v>
      </c>
      <c r="F20" s="229">
        <f t="shared" si="1"/>
        <v>0.759059635</v>
      </c>
      <c r="G20" s="370">
        <v>140.617073</v>
      </c>
      <c r="H20" s="229">
        <f t="shared" si="0"/>
        <v>0.0796123383964904</v>
      </c>
      <c r="I20" s="447"/>
      <c r="J20" s="449"/>
    </row>
    <row r="21" ht="21" customHeight="1" spans="1:9">
      <c r="A21" s="365">
        <v>103</v>
      </c>
      <c r="B21" s="365" t="s">
        <v>76</v>
      </c>
      <c r="C21" s="210">
        <f>SUM(C22:C28)</f>
        <v>23598</v>
      </c>
      <c r="D21" s="210">
        <f>SUM(D22:D28)</f>
        <v>23598</v>
      </c>
      <c r="E21" s="444">
        <f>SUM(E22:E28)</f>
        <v>25522.368074</v>
      </c>
      <c r="F21" s="228">
        <f t="shared" si="1"/>
        <v>1.08154793092635</v>
      </c>
      <c r="G21" s="210">
        <f>SUM(G22:G28)</f>
        <v>20160.668263</v>
      </c>
      <c r="H21" s="228">
        <f t="shared" si="0"/>
        <v>0.265948516242395</v>
      </c>
      <c r="I21" s="447"/>
    </row>
    <row r="22" ht="24" spans="1:9">
      <c r="A22" s="366">
        <v>10302</v>
      </c>
      <c r="B22" s="367" t="s">
        <v>77</v>
      </c>
      <c r="C22" s="256">
        <v>3800</v>
      </c>
      <c r="D22" s="368">
        <v>3800</v>
      </c>
      <c r="E22" s="446">
        <v>4557.848122</v>
      </c>
      <c r="F22" s="229">
        <f t="shared" si="1"/>
        <v>1.19943371631579</v>
      </c>
      <c r="G22" s="370">
        <v>5587.969998</v>
      </c>
      <c r="H22" s="229">
        <f t="shared" si="0"/>
        <v>-0.184346350529565</v>
      </c>
      <c r="I22" s="447" t="s">
        <v>78</v>
      </c>
    </row>
    <row r="23" ht="24" spans="1:9">
      <c r="A23" s="366">
        <v>10304</v>
      </c>
      <c r="B23" s="367" t="s">
        <v>79</v>
      </c>
      <c r="C23" s="256">
        <v>3561</v>
      </c>
      <c r="D23" s="368">
        <v>3313</v>
      </c>
      <c r="E23" s="446">
        <v>2817.92439</v>
      </c>
      <c r="F23" s="229">
        <f t="shared" si="1"/>
        <v>0.850565768185934</v>
      </c>
      <c r="G23" s="370">
        <v>3959.249312</v>
      </c>
      <c r="H23" s="229">
        <f t="shared" si="0"/>
        <v>-0.288268010438439</v>
      </c>
      <c r="I23" s="447" t="s">
        <v>80</v>
      </c>
    </row>
    <row r="24" ht="24" spans="1:9">
      <c r="A24" s="366">
        <v>10305</v>
      </c>
      <c r="B24" s="367" t="s">
        <v>81</v>
      </c>
      <c r="C24" s="256">
        <v>14549</v>
      </c>
      <c r="D24" s="368">
        <v>12515</v>
      </c>
      <c r="E24" s="446">
        <v>12155.607446</v>
      </c>
      <c r="F24" s="229">
        <f t="shared" si="1"/>
        <v>0.971283056012785</v>
      </c>
      <c r="G24" s="370">
        <v>7195.104693</v>
      </c>
      <c r="H24" s="229">
        <f t="shared" si="0"/>
        <v>0.689427460009858</v>
      </c>
      <c r="I24" s="447" t="s">
        <v>82</v>
      </c>
    </row>
    <row r="25" ht="24" spans="1:9">
      <c r="A25" s="366">
        <v>10307</v>
      </c>
      <c r="B25" s="372" t="s">
        <v>83</v>
      </c>
      <c r="C25" s="256">
        <v>1488</v>
      </c>
      <c r="D25" s="368">
        <v>3770</v>
      </c>
      <c r="E25" s="446">
        <v>5784.322026</v>
      </c>
      <c r="F25" s="229">
        <f t="shared" si="1"/>
        <v>1.53430292466843</v>
      </c>
      <c r="G25" s="370">
        <v>3087.892418</v>
      </c>
      <c r="H25" s="229">
        <f t="shared" si="0"/>
        <v>0.873226538684419</v>
      </c>
      <c r="I25" s="447" t="s">
        <v>84</v>
      </c>
    </row>
    <row r="26" spans="1:9">
      <c r="A26" s="366">
        <v>10308</v>
      </c>
      <c r="B26" s="373" t="s">
        <v>85</v>
      </c>
      <c r="C26" s="256">
        <v>0</v>
      </c>
      <c r="D26" s="368">
        <v>0</v>
      </c>
      <c r="E26" s="446">
        <v>-3</v>
      </c>
      <c r="F26" s="229"/>
      <c r="G26" s="370"/>
      <c r="H26" s="229"/>
      <c r="I26" s="447"/>
    </row>
    <row r="27" ht="21" customHeight="1" spans="1:9">
      <c r="A27" s="366">
        <v>10309</v>
      </c>
      <c r="B27" s="373" t="s">
        <v>86</v>
      </c>
      <c r="C27" s="256">
        <v>100</v>
      </c>
      <c r="D27" s="368">
        <v>100</v>
      </c>
      <c r="E27" s="446">
        <v>203.063704</v>
      </c>
      <c r="F27" s="229">
        <f>E27/D27</f>
        <v>2.03063704</v>
      </c>
      <c r="G27" s="370">
        <v>188.729622</v>
      </c>
      <c r="H27" s="229">
        <f>E27/G27-1</f>
        <v>0.0759503561131489</v>
      </c>
      <c r="I27" s="447"/>
    </row>
    <row r="28" ht="21" customHeight="1" spans="1:9">
      <c r="A28" s="366">
        <v>10399</v>
      </c>
      <c r="B28" s="373" t="s">
        <v>87</v>
      </c>
      <c r="C28" s="256">
        <v>100</v>
      </c>
      <c r="D28" s="368">
        <v>100</v>
      </c>
      <c r="E28" s="446">
        <v>6.602386</v>
      </c>
      <c r="F28" s="229">
        <f>E28/D28</f>
        <v>0.06602386</v>
      </c>
      <c r="G28" s="370">
        <v>141.72222</v>
      </c>
      <c r="H28" s="229">
        <f>E28/G28-1</f>
        <v>-0.953413190959047</v>
      </c>
      <c r="I28" s="447"/>
    </row>
  </sheetData>
  <mergeCells count="2">
    <mergeCell ref="A2:I2"/>
    <mergeCell ref="A5:B5"/>
  </mergeCells>
  <pageMargins left="0.550694444444444" right="0.393055555555556" top="0.629861111111111" bottom="0.747916666666667" header="0.511805555555556" footer="0.511805555555556"/>
  <pageSetup paperSize="9" scale="90" fitToHeight="0" orientation="landscape" horizontalDpi="600"/>
  <headerFooter alignWithMargins="0" scaleWithDoc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FFFF00"/>
    <pageSetUpPr fitToPage="1"/>
  </sheetPr>
  <dimension ref="A1:XFC166"/>
  <sheetViews>
    <sheetView view="pageBreakPreview" zoomScaleNormal="100" topLeftCell="A101" workbookViewId="0">
      <selection activeCell="C15" sqref="C15"/>
    </sheetView>
  </sheetViews>
  <sheetFormatPr defaultColWidth="9" defaultRowHeight="14.25"/>
  <cols>
    <col min="1" max="1" width="7.625" customWidth="1"/>
    <col min="2" max="2" width="29.625" customWidth="1"/>
    <col min="3" max="7" width="11.5" style="21" customWidth="1"/>
    <col min="8" max="8" width="17.0583333333333" style="21" customWidth="1"/>
    <col min="9" max="9" width="11.5" style="21" customWidth="1"/>
    <col min="10" max="10" width="11.125" customWidth="1"/>
    <col min="11" max="11" width="10.375" style="21" customWidth="1"/>
    <col min="12" max="12" width="11.5" style="21" customWidth="1"/>
    <col min="13" max="13" width="16.625" style="21" customWidth="1"/>
    <col min="14" max="14" width="11.375" style="382" customWidth="1"/>
    <col min="15" max="15" width="14.2333333333333" customWidth="1"/>
    <col min="16" max="16" width="12.625"/>
    <col min="17" max="63" width="9" style="383"/>
  </cols>
  <sheetData>
    <row r="1" ht="18" customHeight="1" spans="1:1">
      <c r="A1" s="384" t="s">
        <v>88</v>
      </c>
    </row>
    <row r="2" ht="21" customHeight="1" spans="1:15">
      <c r="A2" s="385" t="s">
        <v>7</v>
      </c>
      <c r="B2" s="385"/>
      <c r="C2" s="386"/>
      <c r="D2" s="386"/>
      <c r="E2" s="386"/>
      <c r="F2" s="386"/>
      <c r="G2" s="386"/>
      <c r="H2" s="386"/>
      <c r="I2" s="386"/>
      <c r="J2" s="385"/>
      <c r="K2" s="386"/>
      <c r="L2" s="386"/>
      <c r="M2" s="386"/>
      <c r="N2" s="403"/>
      <c r="O2" s="385"/>
    </row>
    <row r="3" ht="15" customHeight="1" spans="1:15">
      <c r="A3" s="180" t="s">
        <v>42</v>
      </c>
      <c r="B3" s="281"/>
      <c r="C3" s="282"/>
      <c r="D3" s="282"/>
      <c r="E3" s="387"/>
      <c r="F3" s="388"/>
      <c r="G3" s="388"/>
      <c r="H3" s="388"/>
      <c r="I3" s="282"/>
      <c r="J3" s="404"/>
      <c r="K3" s="282"/>
      <c r="L3" s="282"/>
      <c r="M3" s="282"/>
      <c r="N3" s="405"/>
      <c r="O3" s="180" t="s">
        <v>43</v>
      </c>
    </row>
    <row r="4" ht="15" customHeight="1" spans="1:15">
      <c r="A4" s="180"/>
      <c r="B4" s="281"/>
      <c r="C4" s="282"/>
      <c r="D4" s="282"/>
      <c r="E4" s="387"/>
      <c r="F4" s="388"/>
      <c r="G4" s="388"/>
      <c r="H4" s="388"/>
      <c r="I4" s="282"/>
      <c r="J4" s="404"/>
      <c r="K4" s="282"/>
      <c r="L4" s="282"/>
      <c r="M4" s="282"/>
      <c r="N4" s="405"/>
      <c r="O4" s="180"/>
    </row>
    <row r="5" ht="26" customHeight="1" spans="1:15">
      <c r="A5" s="389" t="s">
        <v>44</v>
      </c>
      <c r="B5" s="390" t="s">
        <v>45</v>
      </c>
      <c r="C5" s="391" t="s">
        <v>89</v>
      </c>
      <c r="D5" s="391"/>
      <c r="E5" s="392"/>
      <c r="F5" s="391"/>
      <c r="G5" s="391"/>
      <c r="H5" s="391" t="s">
        <v>48</v>
      </c>
      <c r="I5" s="391"/>
      <c r="J5" s="392"/>
      <c r="K5" s="391"/>
      <c r="L5" s="391"/>
      <c r="M5" s="391"/>
      <c r="N5" s="406"/>
      <c r="O5" s="407" t="s">
        <v>52</v>
      </c>
    </row>
    <row r="6" ht="45" customHeight="1" spans="1:15">
      <c r="A6" s="393"/>
      <c r="B6" s="394"/>
      <c r="C6" s="204" t="s">
        <v>46</v>
      </c>
      <c r="D6" s="204" t="s">
        <v>90</v>
      </c>
      <c r="E6" s="204" t="s">
        <v>91</v>
      </c>
      <c r="F6" s="204" t="s">
        <v>92</v>
      </c>
      <c r="G6" s="204" t="s">
        <v>93</v>
      </c>
      <c r="H6" s="208" t="s">
        <v>94</v>
      </c>
      <c r="I6" s="208" t="s">
        <v>95</v>
      </c>
      <c r="J6" s="408" t="s">
        <v>96</v>
      </c>
      <c r="K6" s="204" t="s">
        <v>97</v>
      </c>
      <c r="L6" s="208" t="s">
        <v>98</v>
      </c>
      <c r="M6" s="208" t="s">
        <v>99</v>
      </c>
      <c r="N6" s="409" t="s">
        <v>100</v>
      </c>
      <c r="O6" s="410"/>
    </row>
    <row r="7" ht="23" customHeight="1" spans="1:15">
      <c r="A7" s="395" t="s">
        <v>101</v>
      </c>
      <c r="B7" s="395"/>
      <c r="C7" s="396">
        <f>SUM(C8,C30,C33,C42,C51,C58,C65,C84,C99,C110,C115,C123,C127,C132,C136,C139,C142,C146,C155,C163,C165,C153,C160,C158)</f>
        <v>215977.8153889</v>
      </c>
      <c r="D7" s="396">
        <f>SUM(D8,D30,D33,D42,D51,D58,D65,D84,D99,D110,D115,D123,D127,D132,D136,D139,D142,D146,D155,D163,D165,D153,D160,D158)</f>
        <v>215853.9680999</v>
      </c>
      <c r="E7" s="396">
        <f>SUM(E8,E30,E33,E42,E51,E58,E65,E84,E99,E110,E115,E123,E127,E132,E136,E139,E142,E146,E155,E163,E165,E153,,E158)</f>
        <v>46913</v>
      </c>
      <c r="F7" s="396">
        <f>SUM(F8,F30,F33,F42,F51,F58,F65,F84,F99,F110,F115,F123,F127,F132,F136,F139,F142,F146,F155,F163,F165,F153,,F158)</f>
        <v>68851.023307</v>
      </c>
      <c r="G7" s="397">
        <f>D7+E7+F7</f>
        <v>331617.9914069</v>
      </c>
      <c r="H7" s="396">
        <f>SUM(H8,H30,H33,H42,H51,H58,H65,H84,H99,H110,H115,H123,H127,H132,H136,H139,H142,H146,H155,H163,H165,H153,,H158)</f>
        <v>263038.92124</v>
      </c>
      <c r="I7" s="396">
        <f>SUM(I8,I30,I33,I42,I51,I58,I65,I84,I99,I110,I115,I123,I127,I132,I136,I139,I142,I146,I155,I163,I165,I153,,I158)</f>
        <v>205533.965866</v>
      </c>
      <c r="J7" s="411">
        <f>IFERROR(I7/D7,"-")</f>
        <v>0.952189888725494</v>
      </c>
      <c r="K7" s="396">
        <f>SUM(K8,K30,K33,K42,K51,K58,K65,K84,K99,K110,K115,K123,K127,K132,K136,K139,K142,K146,K155,K163,K165,K153,,K158)</f>
        <v>15518.377132</v>
      </c>
      <c r="L7" s="396">
        <f>SUM(L8,L33,L42,L51,L58,L65,L84,L99,L110,L115,L123,L127,L132,L136,L139,L142,L146,L155,L163,L165)</f>
        <v>41986.578242</v>
      </c>
      <c r="M7" s="396">
        <f>SUM(M8,M33,M42,M51,M58,M65,M84,M99,M110,M115,M123,M127,M132,M136,M139,M142,M146,M155,M163,M165,M30)</f>
        <v>235927.838016</v>
      </c>
      <c r="N7" s="412">
        <f>IFERROR(H7/M7-1,"-")</f>
        <v>0.114912608244905</v>
      </c>
      <c r="O7" s="413"/>
    </row>
    <row r="8" ht="18" customHeight="1" spans="1:15">
      <c r="A8" s="398">
        <v>201</v>
      </c>
      <c r="B8" s="398" t="s">
        <v>102</v>
      </c>
      <c r="C8" s="399">
        <f>SUM(C9:C29)</f>
        <v>31883.088731</v>
      </c>
      <c r="D8" s="399">
        <f>SUM(D9:D29)</f>
        <v>32936.012251</v>
      </c>
      <c r="E8" s="399">
        <f>SUM(E9:E29)</f>
        <v>1612</v>
      </c>
      <c r="F8" s="399">
        <f>SUM(F9:F29)</f>
        <v>2825.94</v>
      </c>
      <c r="G8" s="399">
        <f>D8+E8+F8</f>
        <v>37373.952251</v>
      </c>
      <c r="H8" s="399">
        <f>SUM(H9:H29)</f>
        <v>32459.484221</v>
      </c>
      <c r="I8" s="399">
        <f>SUM(I9:I29)</f>
        <v>30838.338347</v>
      </c>
      <c r="J8" s="414">
        <f>IFERROR(I8/D8,"-")</f>
        <v>0.936310628985259</v>
      </c>
      <c r="K8" s="399">
        <f>SUM(K9:K29)</f>
        <v>446.550874</v>
      </c>
      <c r="L8" s="399">
        <f>SUM(L9:L29)</f>
        <v>1174.595</v>
      </c>
      <c r="M8" s="399">
        <f>SUM(M9:M29)</f>
        <v>30437.200797</v>
      </c>
      <c r="N8" s="415">
        <f>IFERROR(H8/M8-1,"-")</f>
        <v>0.0664411762923782</v>
      </c>
      <c r="O8" s="416"/>
    </row>
    <row r="9" ht="18" customHeight="1" spans="1:15">
      <c r="A9" s="295">
        <v>20101</v>
      </c>
      <c r="B9" s="295" t="s">
        <v>103</v>
      </c>
      <c r="C9" s="400">
        <v>767.695082</v>
      </c>
      <c r="D9" s="401">
        <v>779.694542</v>
      </c>
      <c r="E9" s="401">
        <v>206</v>
      </c>
      <c r="F9" s="401">
        <v>14.156</v>
      </c>
      <c r="G9" s="400">
        <f t="shared" ref="G9:G40" si="0">D9+E9+F9</f>
        <v>999.850542</v>
      </c>
      <c r="H9" s="400">
        <v>734.989489</v>
      </c>
      <c r="I9" s="400">
        <f>H9-K9-L9</f>
        <v>725.612989</v>
      </c>
      <c r="J9" s="417">
        <f>IFERROR(I9/D9,"-")</f>
        <v>0.93063751240162</v>
      </c>
      <c r="K9" s="418">
        <v>7.1895</v>
      </c>
      <c r="L9" s="418">
        <v>2.187</v>
      </c>
      <c r="M9" s="401">
        <v>746.609895</v>
      </c>
      <c r="N9" s="419">
        <f>IFERROR(H9/M9-1,"-")</f>
        <v>-0.0155642271523873</v>
      </c>
      <c r="O9" s="420"/>
    </row>
    <row r="10" ht="18" customHeight="1" spans="1:16">
      <c r="A10" s="295">
        <v>20102</v>
      </c>
      <c r="B10" s="295" t="s">
        <v>104</v>
      </c>
      <c r="C10" s="400">
        <v>747.009628</v>
      </c>
      <c r="D10" s="401">
        <v>760.023988</v>
      </c>
      <c r="E10" s="401">
        <v>216</v>
      </c>
      <c r="F10" s="401">
        <v>62.8</v>
      </c>
      <c r="G10" s="400">
        <f t="shared" si="0"/>
        <v>1038.823988</v>
      </c>
      <c r="H10" s="400">
        <v>718.883871</v>
      </c>
      <c r="I10" s="400">
        <f t="shared" ref="I10:I29" si="1">H10-K10-L10</f>
        <v>716.782871</v>
      </c>
      <c r="J10" s="417">
        <f>IFERROR(I10/D10,"-")</f>
        <v>0.943105589188324</v>
      </c>
      <c r="K10" s="418">
        <v>0</v>
      </c>
      <c r="L10" s="418">
        <v>2.101</v>
      </c>
      <c r="M10" s="401">
        <v>757.607946</v>
      </c>
      <c r="N10" s="419">
        <f>IFERROR(H10/M10-1,"-")</f>
        <v>-0.0511136072482534</v>
      </c>
      <c r="O10" s="421"/>
      <c r="P10" s="422"/>
    </row>
    <row r="11" ht="18" customHeight="1" spans="1:15">
      <c r="A11" s="295">
        <v>20103</v>
      </c>
      <c r="B11" s="295" t="s">
        <v>105</v>
      </c>
      <c r="C11" s="400">
        <v>16998.320452</v>
      </c>
      <c r="D11" s="401">
        <v>17813.994278</v>
      </c>
      <c r="E11" s="401">
        <v>117</v>
      </c>
      <c r="F11" s="401">
        <v>100</v>
      </c>
      <c r="G11" s="400">
        <f t="shared" si="0"/>
        <v>18030.994278</v>
      </c>
      <c r="H11" s="400">
        <v>16906.709456</v>
      </c>
      <c r="I11" s="400">
        <f t="shared" si="1"/>
        <v>16906.709456</v>
      </c>
      <c r="J11" s="417">
        <f>IFERROR(I11/D11,"-")</f>
        <v>0.949068984314176</v>
      </c>
      <c r="K11" s="418">
        <v>0</v>
      </c>
      <c r="L11" s="418">
        <v>0</v>
      </c>
      <c r="M11" s="401">
        <v>15137.797305</v>
      </c>
      <c r="N11" s="419">
        <f>IFERROR(H11/M11-1,"-")</f>
        <v>0.116853998990707</v>
      </c>
      <c r="O11" s="420"/>
    </row>
    <row r="12" ht="18" customHeight="1" spans="1:15">
      <c r="A12" s="295">
        <v>20104</v>
      </c>
      <c r="B12" s="295" t="s">
        <v>106</v>
      </c>
      <c r="C12" s="400">
        <v>60</v>
      </c>
      <c r="D12" s="401">
        <v>60</v>
      </c>
      <c r="E12" s="401">
        <v>310</v>
      </c>
      <c r="F12" s="401">
        <v>1771.846</v>
      </c>
      <c r="G12" s="400">
        <f t="shared" si="0"/>
        <v>2141.846</v>
      </c>
      <c r="H12" s="400">
        <v>427</v>
      </c>
      <c r="I12" s="400">
        <f t="shared" si="1"/>
        <v>37</v>
      </c>
      <c r="J12" s="417">
        <f>IFERROR(I12/D12,"-")</f>
        <v>0.616666666666667</v>
      </c>
      <c r="K12" s="418">
        <v>0</v>
      </c>
      <c r="L12" s="418">
        <v>390</v>
      </c>
      <c r="M12" s="401">
        <v>0</v>
      </c>
      <c r="N12" s="419" t="str">
        <f>IFERROR(H12/M12-1,"-")</f>
        <v>-</v>
      </c>
      <c r="O12" s="420"/>
    </row>
    <row r="13" ht="18" customHeight="1" spans="1:15">
      <c r="A13" s="295">
        <v>20105</v>
      </c>
      <c r="B13" s="295" t="s">
        <v>107</v>
      </c>
      <c r="C13" s="400">
        <v>443.850092</v>
      </c>
      <c r="D13" s="401">
        <v>449.670092</v>
      </c>
      <c r="E13" s="401">
        <v>13</v>
      </c>
      <c r="F13" s="401">
        <v>105.654</v>
      </c>
      <c r="G13" s="400">
        <f t="shared" si="0"/>
        <v>568.324092</v>
      </c>
      <c r="H13" s="400">
        <v>433.723967</v>
      </c>
      <c r="I13" s="400">
        <f t="shared" si="1"/>
        <v>384.423967</v>
      </c>
      <c r="J13" s="417">
        <f>IFERROR(I13/D13,"-")</f>
        <v>0.854902235748425</v>
      </c>
      <c r="K13" s="418">
        <v>1.757</v>
      </c>
      <c r="L13" s="418">
        <v>47.543</v>
      </c>
      <c r="M13" s="401">
        <v>446.668426</v>
      </c>
      <c r="N13" s="419">
        <f>IFERROR(H13/M13-1,"-")</f>
        <v>-0.0289800179428845</v>
      </c>
      <c r="O13" s="420"/>
    </row>
    <row r="14" ht="18" customHeight="1" spans="1:15">
      <c r="A14" s="295">
        <v>20106</v>
      </c>
      <c r="B14" s="295" t="s">
        <v>108</v>
      </c>
      <c r="C14" s="400">
        <v>2350.349989</v>
      </c>
      <c r="D14" s="401">
        <v>2246.735178</v>
      </c>
      <c r="E14" s="401">
        <v>25</v>
      </c>
      <c r="F14" s="401">
        <v>12</v>
      </c>
      <c r="G14" s="400">
        <f t="shared" si="0"/>
        <v>2283.735178</v>
      </c>
      <c r="H14" s="400">
        <v>2128.580281</v>
      </c>
      <c r="I14" s="400">
        <f t="shared" si="1"/>
        <v>2127.593281</v>
      </c>
      <c r="J14" s="417">
        <f>IFERROR(I14/D14,"-")</f>
        <v>0.946971099145713</v>
      </c>
      <c r="K14" s="418">
        <v>0.322</v>
      </c>
      <c r="L14" s="418">
        <v>0.665</v>
      </c>
      <c r="M14" s="401">
        <v>2221.970947</v>
      </c>
      <c r="N14" s="419">
        <f>IFERROR(H14/M14-1,"-")</f>
        <v>-0.0420305522563612</v>
      </c>
      <c r="O14" s="420"/>
    </row>
    <row r="15" ht="18" customHeight="1" spans="1:15">
      <c r="A15" s="295">
        <v>20107</v>
      </c>
      <c r="B15" s="295" t="s">
        <v>109</v>
      </c>
      <c r="C15" s="400">
        <v>812.84</v>
      </c>
      <c r="D15" s="401">
        <v>771.84</v>
      </c>
      <c r="E15" s="401">
        <v>0</v>
      </c>
      <c r="F15" s="401">
        <v>0</v>
      </c>
      <c r="G15" s="400">
        <f t="shared" si="0"/>
        <v>771.84</v>
      </c>
      <c r="H15" s="400">
        <v>573.008377</v>
      </c>
      <c r="I15" s="400">
        <f t="shared" si="1"/>
        <v>573.008377</v>
      </c>
      <c r="J15" s="417">
        <f>IFERROR(I15/D15,"-")</f>
        <v>0.742392694081675</v>
      </c>
      <c r="K15" s="418">
        <v>0</v>
      </c>
      <c r="L15" s="418">
        <v>0</v>
      </c>
      <c r="M15" s="401">
        <v>744.908656</v>
      </c>
      <c r="N15" s="419">
        <f>IFERROR(H15/M15-1,"-")</f>
        <v>-0.23076692372333</v>
      </c>
      <c r="O15" s="420"/>
    </row>
    <row r="16" ht="18" customHeight="1" spans="1:15">
      <c r="A16" s="295">
        <v>20111</v>
      </c>
      <c r="B16" s="295" t="s">
        <v>110</v>
      </c>
      <c r="C16" s="400">
        <v>1229.6716</v>
      </c>
      <c r="D16" s="401">
        <v>1326.927267</v>
      </c>
      <c r="E16" s="401">
        <v>2</v>
      </c>
      <c r="F16" s="401">
        <v>31</v>
      </c>
      <c r="G16" s="400">
        <f t="shared" si="0"/>
        <v>1359.927267</v>
      </c>
      <c r="H16" s="400">
        <v>1380.692421</v>
      </c>
      <c r="I16" s="400">
        <f t="shared" si="1"/>
        <v>1349.693421</v>
      </c>
      <c r="J16" s="417">
        <f>IFERROR(I16/D16,"-")</f>
        <v>1.01715704738774</v>
      </c>
      <c r="K16" s="418">
        <v>0</v>
      </c>
      <c r="L16" s="418">
        <v>30.999</v>
      </c>
      <c r="M16" s="401">
        <v>1273.970449</v>
      </c>
      <c r="N16" s="419">
        <f>IFERROR(H16/M16-1,"-")</f>
        <v>0.0837711519005573</v>
      </c>
      <c r="O16" s="420"/>
    </row>
    <row r="17" ht="18" customHeight="1" spans="1:15">
      <c r="A17" s="295">
        <v>20113</v>
      </c>
      <c r="B17" s="295" t="s">
        <v>111</v>
      </c>
      <c r="C17" s="400">
        <v>584.426082</v>
      </c>
      <c r="D17" s="401">
        <v>623.630794</v>
      </c>
      <c r="E17" s="401">
        <v>47</v>
      </c>
      <c r="F17" s="401">
        <v>0</v>
      </c>
      <c r="G17" s="400">
        <f t="shared" si="0"/>
        <v>670.630794</v>
      </c>
      <c r="H17" s="400">
        <v>567.709228</v>
      </c>
      <c r="I17" s="400">
        <f t="shared" si="1"/>
        <v>542.059228</v>
      </c>
      <c r="J17" s="417">
        <f>IFERROR(I17/D17,"-")</f>
        <v>0.869198944656348</v>
      </c>
      <c r="K17" s="418">
        <v>25.65</v>
      </c>
      <c r="L17" s="418">
        <v>0</v>
      </c>
      <c r="M17" s="401">
        <v>1377.050884</v>
      </c>
      <c r="N17" s="419">
        <f>IFERROR(H17/M17-1,"-")</f>
        <v>-0.587735475430696</v>
      </c>
      <c r="O17" s="420"/>
    </row>
    <row r="18" ht="18" customHeight="1" spans="1:15">
      <c r="A18" s="295">
        <v>20123</v>
      </c>
      <c r="B18" s="295" t="s">
        <v>112</v>
      </c>
      <c r="C18" s="400">
        <v>149.68685</v>
      </c>
      <c r="D18" s="401">
        <v>149.24765</v>
      </c>
      <c r="E18" s="401">
        <v>0</v>
      </c>
      <c r="F18" s="401">
        <v>5</v>
      </c>
      <c r="G18" s="400">
        <f t="shared" si="0"/>
        <v>154.24765</v>
      </c>
      <c r="H18" s="400">
        <v>145.043954</v>
      </c>
      <c r="I18" s="400">
        <f t="shared" si="1"/>
        <v>145.043954</v>
      </c>
      <c r="J18" s="417">
        <f>IFERROR(I18/D18,"-")</f>
        <v>0.971834089179964</v>
      </c>
      <c r="K18" s="418">
        <v>0</v>
      </c>
      <c r="L18" s="418">
        <v>0</v>
      </c>
      <c r="M18" s="401">
        <v>153.970124</v>
      </c>
      <c r="N18" s="419">
        <f>IFERROR(H18/M18-1,"-")</f>
        <v>-0.0579733896947435</v>
      </c>
      <c r="O18" s="420"/>
    </row>
    <row r="19" ht="18" customHeight="1" spans="1:15">
      <c r="A19" s="295">
        <v>20126</v>
      </c>
      <c r="B19" s="295" t="s">
        <v>113</v>
      </c>
      <c r="C19" s="400">
        <v>159.52252</v>
      </c>
      <c r="D19" s="401">
        <v>180.2593</v>
      </c>
      <c r="E19" s="401">
        <v>0</v>
      </c>
      <c r="F19" s="401">
        <v>0</v>
      </c>
      <c r="G19" s="400">
        <f t="shared" si="0"/>
        <v>180.2593</v>
      </c>
      <c r="H19" s="400">
        <v>177.597939</v>
      </c>
      <c r="I19" s="400">
        <f t="shared" si="1"/>
        <v>177.597939</v>
      </c>
      <c r="J19" s="417">
        <f>IFERROR(I19/D19,"-")</f>
        <v>0.985235929574785</v>
      </c>
      <c r="K19" s="418">
        <v>0</v>
      </c>
      <c r="L19" s="418">
        <v>0</v>
      </c>
      <c r="M19" s="401">
        <v>179.461398</v>
      </c>
      <c r="N19" s="419">
        <f>IFERROR(H19/M19-1,"-")</f>
        <v>-0.0103836202145267</v>
      </c>
      <c r="O19" s="420"/>
    </row>
    <row r="20" ht="18" customHeight="1" spans="1:15">
      <c r="A20" s="295">
        <v>20128</v>
      </c>
      <c r="B20" s="295" t="s">
        <v>114</v>
      </c>
      <c r="C20" s="400">
        <v>4.25</v>
      </c>
      <c r="D20" s="401">
        <v>4.25</v>
      </c>
      <c r="E20" s="401">
        <v>0</v>
      </c>
      <c r="F20" s="401">
        <v>0</v>
      </c>
      <c r="G20" s="400">
        <f t="shared" si="0"/>
        <v>4.25</v>
      </c>
      <c r="H20" s="400">
        <v>4.246246</v>
      </c>
      <c r="I20" s="400">
        <f t="shared" si="1"/>
        <v>4.246246</v>
      </c>
      <c r="J20" s="417">
        <f>IFERROR(I20/D20,"-")</f>
        <v>0.999116705882353</v>
      </c>
      <c r="K20" s="418">
        <v>0</v>
      </c>
      <c r="L20" s="418">
        <v>0</v>
      </c>
      <c r="M20" s="401">
        <v>4.27708</v>
      </c>
      <c r="N20" s="419">
        <f>IFERROR(H20/M20-1,"-")</f>
        <v>-0.00720912398178186</v>
      </c>
      <c r="O20" s="420"/>
    </row>
    <row r="21" ht="18" customHeight="1" spans="1:15">
      <c r="A21" s="295">
        <v>20129</v>
      </c>
      <c r="B21" s="295" t="s">
        <v>115</v>
      </c>
      <c r="C21" s="400">
        <v>573.773128</v>
      </c>
      <c r="D21" s="401">
        <v>576.611828</v>
      </c>
      <c r="E21" s="401">
        <v>42</v>
      </c>
      <c r="F21" s="401">
        <v>687.35</v>
      </c>
      <c r="G21" s="400">
        <f t="shared" si="0"/>
        <v>1305.961828</v>
      </c>
      <c r="H21" s="400">
        <v>1388.645509</v>
      </c>
      <c r="I21" s="400">
        <f t="shared" si="1"/>
        <v>666.695509</v>
      </c>
      <c r="J21" s="417">
        <f>IFERROR(I21/D21,"-")</f>
        <v>1.15622933249992</v>
      </c>
      <c r="K21" s="418">
        <v>31.6</v>
      </c>
      <c r="L21" s="418">
        <v>690.35</v>
      </c>
      <c r="M21" s="401">
        <v>927.535242</v>
      </c>
      <c r="N21" s="419">
        <f>IFERROR(H21/M21-1,"-")</f>
        <v>0.497135037161208</v>
      </c>
      <c r="O21" s="420"/>
    </row>
    <row r="22" ht="18" customHeight="1" spans="1:15">
      <c r="A22" s="295">
        <v>20131</v>
      </c>
      <c r="B22" s="295" t="s">
        <v>116</v>
      </c>
      <c r="C22" s="400">
        <v>936.629733</v>
      </c>
      <c r="D22" s="401">
        <v>916.744073</v>
      </c>
      <c r="E22" s="401">
        <v>144</v>
      </c>
      <c r="F22" s="401">
        <v>0</v>
      </c>
      <c r="G22" s="400">
        <f t="shared" si="0"/>
        <v>1060.744073</v>
      </c>
      <c r="H22" s="400">
        <v>857.500433</v>
      </c>
      <c r="I22" s="400">
        <f t="shared" si="1"/>
        <v>857.500433</v>
      </c>
      <c r="J22" s="417">
        <f>IFERROR(I22/D22,"-")</f>
        <v>0.935376031604843</v>
      </c>
      <c r="K22" s="418">
        <v>0</v>
      </c>
      <c r="L22" s="418">
        <v>0</v>
      </c>
      <c r="M22" s="401">
        <v>1074.233477</v>
      </c>
      <c r="N22" s="419">
        <f>IFERROR(H22/M22-1,"-")</f>
        <v>-0.201755994986553</v>
      </c>
      <c r="O22" s="420"/>
    </row>
    <row r="23" ht="18" customHeight="1" spans="1:15">
      <c r="A23" s="295">
        <v>20132</v>
      </c>
      <c r="B23" s="295" t="s">
        <v>117</v>
      </c>
      <c r="C23" s="400">
        <v>1823.856009</v>
      </c>
      <c r="D23" s="401">
        <v>1810.535956</v>
      </c>
      <c r="E23" s="401">
        <v>17</v>
      </c>
      <c r="F23" s="401">
        <v>0</v>
      </c>
      <c r="G23" s="400">
        <f t="shared" si="0"/>
        <v>1827.535956</v>
      </c>
      <c r="H23" s="400">
        <v>1737.996653</v>
      </c>
      <c r="I23" s="400">
        <f t="shared" si="1"/>
        <v>1737.996653</v>
      </c>
      <c r="J23" s="417">
        <f>IFERROR(I23/D23,"-")</f>
        <v>0.959934900624531</v>
      </c>
      <c r="K23" s="418">
        <v>0</v>
      </c>
      <c r="L23" s="418">
        <v>0</v>
      </c>
      <c r="M23" s="401">
        <v>1960.493962</v>
      </c>
      <c r="N23" s="419">
        <f>IFERROR(H23/M23-1,"-")</f>
        <v>-0.113490433182982</v>
      </c>
      <c r="O23" s="420"/>
    </row>
    <row r="24" ht="18" customHeight="1" spans="1:15">
      <c r="A24" s="295">
        <v>20133</v>
      </c>
      <c r="B24" s="295" t="s">
        <v>118</v>
      </c>
      <c r="C24" s="400">
        <v>1100.20251</v>
      </c>
      <c r="D24" s="401">
        <v>1033.754274</v>
      </c>
      <c r="E24" s="401">
        <v>65</v>
      </c>
      <c r="F24" s="401">
        <v>0</v>
      </c>
      <c r="G24" s="400">
        <f t="shared" si="0"/>
        <v>1098.754274</v>
      </c>
      <c r="H24" s="400">
        <v>1045.850061</v>
      </c>
      <c r="I24" s="400">
        <f t="shared" si="1"/>
        <v>1023.09782</v>
      </c>
      <c r="J24" s="417">
        <f>IFERROR(I24/D24,"-")</f>
        <v>0.989691501870395</v>
      </c>
      <c r="K24" s="418">
        <v>22.752241</v>
      </c>
      <c r="L24" s="418">
        <v>0</v>
      </c>
      <c r="M24" s="401">
        <v>1142.93009</v>
      </c>
      <c r="N24" s="419">
        <f>IFERROR(H24/M24-1,"-")</f>
        <v>-0.0849396037862647</v>
      </c>
      <c r="O24" s="420"/>
    </row>
    <row r="25" ht="18" customHeight="1" spans="1:15">
      <c r="A25" s="295">
        <v>20134</v>
      </c>
      <c r="B25" s="295" t="s">
        <v>119</v>
      </c>
      <c r="C25" s="400">
        <v>649.937568</v>
      </c>
      <c r="D25" s="401">
        <v>653.896168</v>
      </c>
      <c r="E25" s="401">
        <v>13</v>
      </c>
      <c r="F25" s="401">
        <v>3</v>
      </c>
      <c r="G25" s="400">
        <f t="shared" si="0"/>
        <v>669.896168</v>
      </c>
      <c r="H25" s="400">
        <v>633.91476</v>
      </c>
      <c r="I25" s="400">
        <f t="shared" si="1"/>
        <v>628.91476</v>
      </c>
      <c r="J25" s="417">
        <f>IFERROR(I25/D25,"-")</f>
        <v>0.96179606301042</v>
      </c>
      <c r="K25" s="418">
        <v>5</v>
      </c>
      <c r="L25" s="418">
        <v>0</v>
      </c>
      <c r="M25" s="401">
        <v>699.346841</v>
      </c>
      <c r="N25" s="419">
        <f>IFERROR(H25/M25-1,"-")</f>
        <v>-0.0935617023828096</v>
      </c>
      <c r="O25" s="420"/>
    </row>
    <row r="26" ht="18" customHeight="1" spans="1:15">
      <c r="A26" s="295">
        <v>20136</v>
      </c>
      <c r="B26" s="295" t="s">
        <v>120</v>
      </c>
      <c r="C26" s="400">
        <v>1</v>
      </c>
      <c r="D26" s="401">
        <v>1</v>
      </c>
      <c r="E26" s="401">
        <v>0</v>
      </c>
      <c r="F26" s="401">
        <v>0</v>
      </c>
      <c r="G26" s="400">
        <f t="shared" si="0"/>
        <v>1</v>
      </c>
      <c r="H26" s="400">
        <v>0</v>
      </c>
      <c r="I26" s="400">
        <f t="shared" si="1"/>
        <v>0</v>
      </c>
      <c r="J26" s="417">
        <f>IFERROR(I26/D26,"-")</f>
        <v>0</v>
      </c>
      <c r="K26" s="418">
        <v>0</v>
      </c>
      <c r="L26" s="418">
        <v>0</v>
      </c>
      <c r="M26" s="401">
        <v>5.6579</v>
      </c>
      <c r="N26" s="419">
        <f>IFERROR(H26/M26-1,"-")</f>
        <v>-1</v>
      </c>
      <c r="O26" s="420"/>
    </row>
    <row r="27" ht="18" customHeight="1" spans="1:15">
      <c r="A27" s="295">
        <v>20138</v>
      </c>
      <c r="B27" s="295" t="s">
        <v>121</v>
      </c>
      <c r="C27" s="400">
        <v>1456.324905</v>
      </c>
      <c r="D27" s="401">
        <v>1457.448869</v>
      </c>
      <c r="E27" s="401">
        <v>3</v>
      </c>
      <c r="F27" s="401">
        <v>15</v>
      </c>
      <c r="G27" s="400">
        <f t="shared" si="0"/>
        <v>1475.448869</v>
      </c>
      <c r="H27" s="400">
        <v>1390.379892</v>
      </c>
      <c r="I27" s="400">
        <f t="shared" si="1"/>
        <v>1380.379892</v>
      </c>
      <c r="J27" s="417">
        <f>IFERROR(I27/D27,"-")</f>
        <v>0.947120630686084</v>
      </c>
      <c r="K27" s="418">
        <v>0</v>
      </c>
      <c r="L27" s="418">
        <v>10</v>
      </c>
      <c r="M27" s="401">
        <v>1459.059129</v>
      </c>
      <c r="N27" s="419">
        <f>IFERROR(H27/M27-1,"-")</f>
        <v>-0.0470709072956289</v>
      </c>
      <c r="O27" s="420"/>
    </row>
    <row r="28" ht="18" customHeight="1" spans="1:15">
      <c r="A28" s="295">
        <v>20140</v>
      </c>
      <c r="B28" s="295" t="s">
        <v>122</v>
      </c>
      <c r="C28" s="400">
        <v>680.110183</v>
      </c>
      <c r="D28" s="401">
        <v>664.403926</v>
      </c>
      <c r="E28" s="401">
        <v>0</v>
      </c>
      <c r="F28" s="401">
        <v>0.75</v>
      </c>
      <c r="G28" s="400">
        <f t="shared" si="0"/>
        <v>665.153926</v>
      </c>
      <c r="H28" s="400">
        <v>649.370784</v>
      </c>
      <c r="I28" s="400">
        <f t="shared" si="1"/>
        <v>648.620784</v>
      </c>
      <c r="J28" s="417">
        <f>IFERROR(I28/D28,"-")</f>
        <v>0.976244658734903</v>
      </c>
      <c r="K28" s="418">
        <v>0</v>
      </c>
      <c r="L28" s="418">
        <v>0.75</v>
      </c>
      <c r="M28" s="401">
        <v>0</v>
      </c>
      <c r="N28" s="419" t="str">
        <f>IFERROR(H28/M28-1,"-")</f>
        <v>-</v>
      </c>
      <c r="O28" s="420"/>
    </row>
    <row r="29" ht="18" customHeight="1" spans="1:15">
      <c r="A29" s="295">
        <v>20199</v>
      </c>
      <c r="B29" s="295" t="s">
        <v>123</v>
      </c>
      <c r="C29" s="400">
        <v>353.6324</v>
      </c>
      <c r="D29" s="401">
        <v>655.344068</v>
      </c>
      <c r="E29" s="401">
        <v>392</v>
      </c>
      <c r="F29" s="401">
        <v>17.384</v>
      </c>
      <c r="G29" s="400">
        <f t="shared" si="0"/>
        <v>1064.728068</v>
      </c>
      <c r="H29" s="400">
        <v>557.6409</v>
      </c>
      <c r="I29" s="400">
        <f t="shared" si="1"/>
        <v>205.360767</v>
      </c>
      <c r="J29" s="417">
        <f>IFERROR(I29/D29,"-")</f>
        <v>0.313363280492836</v>
      </c>
      <c r="K29" s="418">
        <v>352.280133</v>
      </c>
      <c r="L29" s="418">
        <v>0</v>
      </c>
      <c r="M29" s="401">
        <v>123.651046</v>
      </c>
      <c r="N29" s="419">
        <f>IFERROR(H29/M29-1,"-")</f>
        <v>3.50979525074135</v>
      </c>
      <c r="O29" s="420"/>
    </row>
    <row r="30" ht="18" customHeight="1" spans="1:15">
      <c r="A30" s="398">
        <v>203</v>
      </c>
      <c r="B30" s="398" t="s">
        <v>124</v>
      </c>
      <c r="C30" s="399">
        <f>SUM(C31:C32)</f>
        <v>0</v>
      </c>
      <c r="D30" s="399">
        <f>SUM(D31:D32)</f>
        <v>0</v>
      </c>
      <c r="E30" s="399">
        <f>SUM(E31:E32)</f>
        <v>0</v>
      </c>
      <c r="F30" s="399">
        <f>SUM(F31:F32)</f>
        <v>0</v>
      </c>
      <c r="G30" s="399">
        <f t="shared" si="0"/>
        <v>0</v>
      </c>
      <c r="H30" s="399">
        <f>SUM(H31:H32)</f>
        <v>0</v>
      </c>
      <c r="I30" s="399">
        <f>SUM(I31:I32)</f>
        <v>0</v>
      </c>
      <c r="J30" s="414" t="str">
        <f>IFERROR(I30/D30,"-")</f>
        <v>-</v>
      </c>
      <c r="K30" s="399">
        <f>SUM(K31:K32)</f>
        <v>0</v>
      </c>
      <c r="L30" s="399">
        <f>SUM(L31:L32)</f>
        <v>0</v>
      </c>
      <c r="M30" s="399">
        <f>SUM(M31:M32)</f>
        <v>196.47</v>
      </c>
      <c r="N30" s="415">
        <f>IFERROR(H30/M30-1,"-")</f>
        <v>-1</v>
      </c>
      <c r="O30" s="416"/>
    </row>
    <row r="31" ht="18" customHeight="1" spans="1:15">
      <c r="A31" s="295">
        <v>20306</v>
      </c>
      <c r="B31" s="295" t="s">
        <v>125</v>
      </c>
      <c r="C31" s="400">
        <v>0</v>
      </c>
      <c r="D31" s="401">
        <v>0</v>
      </c>
      <c r="E31" s="401">
        <v>0</v>
      </c>
      <c r="F31" s="401">
        <v>0</v>
      </c>
      <c r="G31" s="400">
        <f t="shared" si="0"/>
        <v>0</v>
      </c>
      <c r="H31" s="400">
        <v>0</v>
      </c>
      <c r="I31" s="400">
        <f>H31-K31-L31</f>
        <v>0</v>
      </c>
      <c r="J31" s="417" t="str">
        <f>IFERROR(I31/D31,"-")</f>
        <v>-</v>
      </c>
      <c r="K31" s="418">
        <v>0</v>
      </c>
      <c r="L31" s="418">
        <v>0</v>
      </c>
      <c r="M31" s="401">
        <v>190</v>
      </c>
      <c r="N31" s="419">
        <f>IFERROR(H31/M31-1,"-")</f>
        <v>-1</v>
      </c>
      <c r="O31" s="420"/>
    </row>
    <row r="32" ht="18" customHeight="1" spans="1:15">
      <c r="A32" s="295">
        <v>20399</v>
      </c>
      <c r="B32" s="295" t="s">
        <v>126</v>
      </c>
      <c r="C32" s="400">
        <v>0</v>
      </c>
      <c r="D32" s="401">
        <v>0</v>
      </c>
      <c r="E32" s="401">
        <v>0</v>
      </c>
      <c r="F32" s="401">
        <v>0</v>
      </c>
      <c r="G32" s="400">
        <f t="shared" si="0"/>
        <v>0</v>
      </c>
      <c r="H32" s="400">
        <v>0</v>
      </c>
      <c r="I32" s="400">
        <f>H32-K32-L32</f>
        <v>0</v>
      </c>
      <c r="J32" s="417" t="str">
        <f>IFERROR(I32/D32,"-")</f>
        <v>-</v>
      </c>
      <c r="K32" s="418">
        <v>0</v>
      </c>
      <c r="L32" s="418">
        <v>0</v>
      </c>
      <c r="M32" s="401">
        <v>6.47</v>
      </c>
      <c r="N32" s="419">
        <f>IFERROR(H32/M32-1,"-")</f>
        <v>-1</v>
      </c>
      <c r="O32" s="420"/>
    </row>
    <row r="33" ht="18" customHeight="1" spans="1:15">
      <c r="A33" s="398">
        <v>204</v>
      </c>
      <c r="B33" s="398" t="s">
        <v>127</v>
      </c>
      <c r="C33" s="399">
        <f>SUM(C34:C41)</f>
        <v>16790.949161</v>
      </c>
      <c r="D33" s="399">
        <f>SUM(D34:D41)</f>
        <v>16904.165327</v>
      </c>
      <c r="E33" s="399">
        <f>SUM(E34:E41)</f>
        <v>2475</v>
      </c>
      <c r="F33" s="399">
        <f>SUM(F34:F41)</f>
        <v>1058</v>
      </c>
      <c r="G33" s="399">
        <f t="shared" si="0"/>
        <v>20437.165327</v>
      </c>
      <c r="H33" s="399">
        <f>SUM(H34:H41)</f>
        <v>14100.801208</v>
      </c>
      <c r="I33" s="399">
        <f>SUM(I34:I41)</f>
        <v>13108.751918</v>
      </c>
      <c r="J33" s="414">
        <f>IFERROR(I33/D33,"-")</f>
        <v>0.775474663458372</v>
      </c>
      <c r="K33" s="399">
        <f>SUM(K34:K41)</f>
        <v>174.45</v>
      </c>
      <c r="L33" s="399">
        <f>SUM(L34:L41)</f>
        <v>817.59929</v>
      </c>
      <c r="M33" s="399">
        <f>SUM(M34:M41)</f>
        <v>15676.199095</v>
      </c>
      <c r="N33" s="415">
        <f>IFERROR(H33/M33-1,"-")</f>
        <v>-0.100496164756065</v>
      </c>
      <c r="O33" s="416"/>
    </row>
    <row r="34" ht="18" customHeight="1" spans="1:16383">
      <c r="A34" s="295">
        <v>20401</v>
      </c>
      <c r="B34" s="295" t="s">
        <v>128</v>
      </c>
      <c r="C34" s="400">
        <v>0.0378</v>
      </c>
      <c r="D34" s="400">
        <v>0.0378</v>
      </c>
      <c r="E34" s="295"/>
      <c r="F34" s="401">
        <v>0</v>
      </c>
      <c r="G34" s="400">
        <f t="shared" si="0"/>
        <v>0.0378</v>
      </c>
      <c r="H34" s="400">
        <v>0.0378</v>
      </c>
      <c r="I34" s="400">
        <f t="shared" ref="I34:I41" si="2">H34-K34-L34</f>
        <v>0.0378</v>
      </c>
      <c r="J34" s="417">
        <f>IFERROR(I34/D34,"-")</f>
        <v>1</v>
      </c>
      <c r="K34" s="295"/>
      <c r="L34" s="295"/>
      <c r="M34" s="401">
        <v>0</v>
      </c>
      <c r="N34" s="419" t="str">
        <f>IFERROR(H34/M34-1,"-")</f>
        <v>-</v>
      </c>
      <c r="O34" s="295"/>
      <c r="R34" s="423"/>
      <c r="S34" s="423"/>
      <c r="T34" s="423"/>
      <c r="U34" s="423"/>
      <c r="V34" s="423"/>
      <c r="W34" s="423"/>
      <c r="X34" s="423"/>
      <c r="Y34" s="423"/>
      <c r="Z34" s="423"/>
      <c r="AA34" s="423"/>
      <c r="AB34" s="423"/>
      <c r="AC34" s="423"/>
      <c r="AD34" s="423"/>
      <c r="AE34" s="423"/>
      <c r="AF34" s="423"/>
      <c r="AG34" s="423"/>
      <c r="AH34" s="423"/>
      <c r="AI34" s="423"/>
      <c r="AJ34" s="423"/>
      <c r="AK34" s="423"/>
      <c r="AL34" s="423"/>
      <c r="AM34" s="423"/>
      <c r="AN34" s="423"/>
      <c r="AO34" s="423"/>
      <c r="AP34" s="423"/>
      <c r="AQ34" s="423"/>
      <c r="AR34" s="423"/>
      <c r="AS34" s="423"/>
      <c r="AT34" s="423"/>
      <c r="AU34" s="423"/>
      <c r="AV34" s="423"/>
      <c r="AW34" s="423"/>
      <c r="AX34" s="423"/>
      <c r="AY34" s="423"/>
      <c r="AZ34" s="423"/>
      <c r="BA34" s="423"/>
      <c r="BB34" s="423"/>
      <c r="BC34" s="423"/>
      <c r="BD34" s="423"/>
      <c r="BE34" s="423"/>
      <c r="BF34" s="423"/>
      <c r="BG34" s="423"/>
      <c r="BH34" s="423"/>
      <c r="BI34" s="423"/>
      <c r="BJ34" s="423"/>
      <c r="BK34" s="423"/>
      <c r="BL34" s="424"/>
      <c r="BM34" s="295"/>
      <c r="BN34" s="295"/>
      <c r="BO34" s="295"/>
      <c r="BP34" s="295"/>
      <c r="BQ34" s="295"/>
      <c r="BR34" s="295"/>
      <c r="BS34" s="295"/>
      <c r="BT34" s="295"/>
      <c r="BU34" s="295"/>
      <c r="BV34" s="295"/>
      <c r="BW34" s="295"/>
      <c r="BX34" s="295"/>
      <c r="BY34" s="295"/>
      <c r="BZ34" s="295"/>
      <c r="CA34" s="295"/>
      <c r="CB34" s="295"/>
      <c r="CC34" s="295"/>
      <c r="CD34" s="295"/>
      <c r="CE34" s="295"/>
      <c r="CF34" s="295"/>
      <c r="CG34" s="295"/>
      <c r="CH34" s="295"/>
      <c r="CI34" s="295"/>
      <c r="CJ34" s="295"/>
      <c r="CK34" s="295"/>
      <c r="CL34" s="295"/>
      <c r="CM34" s="295"/>
      <c r="CN34" s="295"/>
      <c r="CO34" s="295"/>
      <c r="CP34" s="295"/>
      <c r="CQ34" s="295"/>
      <c r="CR34" s="295"/>
      <c r="CS34" s="295"/>
      <c r="CT34" s="295"/>
      <c r="CU34" s="295"/>
      <c r="CV34" s="295"/>
      <c r="CW34" s="295"/>
      <c r="CX34" s="295"/>
      <c r="CY34" s="295"/>
      <c r="CZ34" s="295"/>
      <c r="DA34" s="295"/>
      <c r="DB34" s="295"/>
      <c r="DC34" s="295"/>
      <c r="DD34" s="295"/>
      <c r="DE34" s="295"/>
      <c r="DF34" s="295"/>
      <c r="DG34" s="295"/>
      <c r="DH34" s="295"/>
      <c r="DI34" s="295"/>
      <c r="DJ34" s="295"/>
      <c r="DK34" s="295"/>
      <c r="DL34" s="295"/>
      <c r="DM34" s="295"/>
      <c r="DN34" s="295"/>
      <c r="DO34" s="295"/>
      <c r="DP34" s="295"/>
      <c r="DQ34" s="295"/>
      <c r="DR34" s="295"/>
      <c r="DS34" s="295"/>
      <c r="DT34" s="295"/>
      <c r="DU34" s="295"/>
      <c r="DV34" s="295"/>
      <c r="DW34" s="295"/>
      <c r="DX34" s="295"/>
      <c r="DY34" s="295"/>
      <c r="DZ34" s="295"/>
      <c r="EA34" s="295"/>
      <c r="EB34" s="295"/>
      <c r="EC34" s="295"/>
      <c r="ED34" s="295"/>
      <c r="EE34" s="295"/>
      <c r="EF34" s="295"/>
      <c r="EG34" s="295"/>
      <c r="EH34" s="295"/>
      <c r="EI34" s="295"/>
      <c r="EJ34" s="295"/>
      <c r="EK34" s="295"/>
      <c r="EL34" s="295"/>
      <c r="EM34" s="295"/>
      <c r="EN34" s="295"/>
      <c r="EO34" s="295"/>
      <c r="EP34" s="295"/>
      <c r="EQ34" s="295"/>
      <c r="ER34" s="295"/>
      <c r="ES34" s="295"/>
      <c r="ET34" s="295"/>
      <c r="EU34" s="295"/>
      <c r="EV34" s="295"/>
      <c r="EW34" s="295"/>
      <c r="EX34" s="295"/>
      <c r="EY34" s="295"/>
      <c r="EZ34" s="295"/>
      <c r="FA34" s="295"/>
      <c r="FB34" s="295"/>
      <c r="FC34" s="295"/>
      <c r="FD34" s="295"/>
      <c r="FE34" s="295"/>
      <c r="FF34" s="295"/>
      <c r="FG34" s="295"/>
      <c r="FH34" s="295"/>
      <c r="FI34" s="295"/>
      <c r="FJ34" s="295"/>
      <c r="FK34" s="295"/>
      <c r="FL34" s="295"/>
      <c r="FM34" s="295"/>
      <c r="FN34" s="295"/>
      <c r="FO34" s="295"/>
      <c r="FP34" s="295"/>
      <c r="FQ34" s="295"/>
      <c r="FR34" s="295"/>
      <c r="FS34" s="295"/>
      <c r="FT34" s="295"/>
      <c r="FU34" s="295"/>
      <c r="FV34" s="295"/>
      <c r="FW34" s="295"/>
      <c r="FX34" s="295"/>
      <c r="FY34" s="295"/>
      <c r="FZ34" s="295"/>
      <c r="GA34" s="295"/>
      <c r="GB34" s="295"/>
      <c r="GC34" s="295"/>
      <c r="GD34" s="295"/>
      <c r="GE34" s="295"/>
      <c r="GF34" s="295"/>
      <c r="GG34" s="295"/>
      <c r="GH34" s="295"/>
      <c r="GI34" s="295"/>
      <c r="GJ34" s="295"/>
      <c r="GK34" s="295"/>
      <c r="GL34" s="295"/>
      <c r="GM34" s="295"/>
      <c r="GN34" s="295"/>
      <c r="GO34" s="295"/>
      <c r="GP34" s="295"/>
      <c r="GQ34" s="295"/>
      <c r="GR34" s="295"/>
      <c r="GS34" s="295"/>
      <c r="GT34" s="295"/>
      <c r="GU34" s="295"/>
      <c r="GV34" s="295"/>
      <c r="GW34" s="295"/>
      <c r="GX34" s="295"/>
      <c r="GY34" s="295"/>
      <c r="GZ34" s="295"/>
      <c r="HA34" s="295"/>
      <c r="HB34" s="295"/>
      <c r="HC34" s="295"/>
      <c r="HD34" s="295"/>
      <c r="HE34" s="295"/>
      <c r="HF34" s="295"/>
      <c r="HG34" s="295"/>
      <c r="HH34" s="295"/>
      <c r="HI34" s="295"/>
      <c r="HJ34" s="295"/>
      <c r="HK34" s="295"/>
      <c r="HL34" s="295"/>
      <c r="HM34" s="295"/>
      <c r="HN34" s="295"/>
      <c r="HO34" s="295"/>
      <c r="HP34" s="295"/>
      <c r="HQ34" s="295"/>
      <c r="HR34" s="295"/>
      <c r="HS34" s="295"/>
      <c r="HT34" s="295"/>
      <c r="HU34" s="295"/>
      <c r="HV34" s="295"/>
      <c r="HW34" s="295"/>
      <c r="HX34" s="295"/>
      <c r="HY34" s="295"/>
      <c r="HZ34" s="295"/>
      <c r="IA34" s="295"/>
      <c r="IB34" s="295"/>
      <c r="IC34" s="295"/>
      <c r="ID34" s="295"/>
      <c r="IE34" s="295"/>
      <c r="IF34" s="295"/>
      <c r="IG34" s="295"/>
      <c r="IH34" s="295"/>
      <c r="II34" s="295"/>
      <c r="IJ34" s="295"/>
      <c r="IK34" s="295"/>
      <c r="IL34" s="295"/>
      <c r="IM34" s="295"/>
      <c r="IN34" s="295"/>
      <c r="IO34" s="295"/>
      <c r="IP34" s="295"/>
      <c r="IQ34" s="295"/>
      <c r="IR34" s="295"/>
      <c r="IS34" s="295"/>
      <c r="IT34" s="295"/>
      <c r="IU34" s="295"/>
      <c r="IV34" s="295"/>
      <c r="IW34" s="295"/>
      <c r="IX34" s="295"/>
      <c r="IY34" s="295"/>
      <c r="IZ34" s="295"/>
      <c r="JA34" s="295"/>
      <c r="JB34" s="295"/>
      <c r="JC34" s="295"/>
      <c r="JD34" s="295"/>
      <c r="JE34" s="295"/>
      <c r="JF34" s="295"/>
      <c r="JG34" s="295"/>
      <c r="JH34" s="295"/>
      <c r="JI34" s="295"/>
      <c r="JJ34" s="295"/>
      <c r="JK34" s="295"/>
      <c r="JL34" s="295"/>
      <c r="JM34" s="295"/>
      <c r="JN34" s="295"/>
      <c r="JO34" s="295"/>
      <c r="JP34" s="295"/>
      <c r="JQ34" s="295"/>
      <c r="JR34" s="295"/>
      <c r="JS34" s="295"/>
      <c r="JT34" s="295"/>
      <c r="JU34" s="295"/>
      <c r="JV34" s="295"/>
      <c r="JW34" s="295"/>
      <c r="JX34" s="295"/>
      <c r="JY34" s="295"/>
      <c r="JZ34" s="295"/>
      <c r="KA34" s="295"/>
      <c r="KB34" s="295"/>
      <c r="KC34" s="295"/>
      <c r="KD34" s="295"/>
      <c r="KE34" s="295"/>
      <c r="KF34" s="295"/>
      <c r="KG34" s="295"/>
      <c r="KH34" s="295"/>
      <c r="KI34" s="295"/>
      <c r="KJ34" s="295"/>
      <c r="KK34" s="295"/>
      <c r="KL34" s="295"/>
      <c r="KM34" s="295"/>
      <c r="KN34" s="295"/>
      <c r="KO34" s="295"/>
      <c r="KP34" s="295"/>
      <c r="KQ34" s="295"/>
      <c r="KR34" s="295"/>
      <c r="KS34" s="295"/>
      <c r="KT34" s="295"/>
      <c r="KU34" s="295"/>
      <c r="KV34" s="295"/>
      <c r="KW34" s="295"/>
      <c r="KX34" s="295"/>
      <c r="KY34" s="295"/>
      <c r="KZ34" s="295"/>
      <c r="LA34" s="295"/>
      <c r="LB34" s="295"/>
      <c r="LC34" s="295"/>
      <c r="LD34" s="295"/>
      <c r="LE34" s="295"/>
      <c r="LF34" s="295"/>
      <c r="LG34" s="295"/>
      <c r="LH34" s="295"/>
      <c r="LI34" s="295"/>
      <c r="LJ34" s="295"/>
      <c r="LK34" s="295"/>
      <c r="LL34" s="295"/>
      <c r="LM34" s="295"/>
      <c r="LN34" s="295"/>
      <c r="LO34" s="295"/>
      <c r="LP34" s="295"/>
      <c r="LQ34" s="295"/>
      <c r="LR34" s="295"/>
      <c r="LS34" s="295"/>
      <c r="LT34" s="295"/>
      <c r="LU34" s="295"/>
      <c r="LV34" s="295"/>
      <c r="LW34" s="295"/>
      <c r="LX34" s="295"/>
      <c r="LY34" s="295"/>
      <c r="LZ34" s="295"/>
      <c r="MA34" s="295"/>
      <c r="MB34" s="295"/>
      <c r="MC34" s="295"/>
      <c r="MD34" s="295"/>
      <c r="ME34" s="295"/>
      <c r="MF34" s="295"/>
      <c r="MG34" s="295"/>
      <c r="MH34" s="295"/>
      <c r="MI34" s="295"/>
      <c r="MJ34" s="295"/>
      <c r="MK34" s="295"/>
      <c r="ML34" s="295"/>
      <c r="MM34" s="295"/>
      <c r="MN34" s="295"/>
      <c r="MO34" s="295"/>
      <c r="MP34" s="295"/>
      <c r="MQ34" s="295"/>
      <c r="MR34" s="295"/>
      <c r="MS34" s="295"/>
      <c r="MT34" s="295"/>
      <c r="MU34" s="295"/>
      <c r="MV34" s="295"/>
      <c r="MW34" s="295"/>
      <c r="MX34" s="295"/>
      <c r="MY34" s="295"/>
      <c r="MZ34" s="295"/>
      <c r="NA34" s="295"/>
      <c r="NB34" s="295"/>
      <c r="NC34" s="295"/>
      <c r="ND34" s="295"/>
      <c r="NE34" s="295"/>
      <c r="NF34" s="295"/>
      <c r="NG34" s="295"/>
      <c r="NH34" s="295"/>
      <c r="NI34" s="295"/>
      <c r="NJ34" s="295"/>
      <c r="NK34" s="295"/>
      <c r="NL34" s="295"/>
      <c r="NM34" s="295"/>
      <c r="NN34" s="295"/>
      <c r="NO34" s="295"/>
      <c r="NP34" s="295"/>
      <c r="NQ34" s="295"/>
      <c r="NR34" s="295"/>
      <c r="NS34" s="295"/>
      <c r="NT34" s="295"/>
      <c r="NU34" s="295"/>
      <c r="NV34" s="295"/>
      <c r="NW34" s="295"/>
      <c r="NX34" s="295"/>
      <c r="NY34" s="295"/>
      <c r="NZ34" s="295"/>
      <c r="OA34" s="295"/>
      <c r="OB34" s="295"/>
      <c r="OC34" s="295"/>
      <c r="OD34" s="295"/>
      <c r="OE34" s="295"/>
      <c r="OF34" s="295"/>
      <c r="OG34" s="295"/>
      <c r="OH34" s="295"/>
      <c r="OI34" s="295"/>
      <c r="OJ34" s="295"/>
      <c r="OK34" s="295"/>
      <c r="OL34" s="295"/>
      <c r="OM34" s="295"/>
      <c r="ON34" s="295"/>
      <c r="OO34" s="295"/>
      <c r="OP34" s="295"/>
      <c r="OQ34" s="295"/>
      <c r="OR34" s="295"/>
      <c r="OS34" s="295"/>
      <c r="OT34" s="295"/>
      <c r="OU34" s="295"/>
      <c r="OV34" s="295"/>
      <c r="OW34" s="295"/>
      <c r="OX34" s="295"/>
      <c r="OY34" s="295"/>
      <c r="OZ34" s="295"/>
      <c r="PA34" s="295"/>
      <c r="PB34" s="295"/>
      <c r="PC34" s="295"/>
      <c r="PD34" s="295"/>
      <c r="PE34" s="295"/>
      <c r="PF34" s="295"/>
      <c r="PG34" s="295"/>
      <c r="PH34" s="295"/>
      <c r="PI34" s="295"/>
      <c r="PJ34" s="295"/>
      <c r="PK34" s="295"/>
      <c r="PL34" s="295"/>
      <c r="PM34" s="295"/>
      <c r="PN34" s="295"/>
      <c r="PO34" s="295"/>
      <c r="PP34" s="295"/>
      <c r="PQ34" s="295"/>
      <c r="PR34" s="295"/>
      <c r="PS34" s="295"/>
      <c r="PT34" s="295"/>
      <c r="PU34" s="295"/>
      <c r="PV34" s="295"/>
      <c r="PW34" s="295"/>
      <c r="PX34" s="295"/>
      <c r="PY34" s="295"/>
      <c r="PZ34" s="295"/>
      <c r="QA34" s="295"/>
      <c r="QB34" s="295"/>
      <c r="QC34" s="295"/>
      <c r="QD34" s="295"/>
      <c r="QE34" s="295"/>
      <c r="QF34" s="295"/>
      <c r="QG34" s="295"/>
      <c r="QH34" s="295"/>
      <c r="QI34" s="295"/>
      <c r="QJ34" s="295"/>
      <c r="QK34" s="295"/>
      <c r="QL34" s="295"/>
      <c r="QM34" s="295"/>
      <c r="QN34" s="295"/>
      <c r="QO34" s="295"/>
      <c r="QP34" s="295"/>
      <c r="QQ34" s="295"/>
      <c r="QR34" s="295"/>
      <c r="QS34" s="295"/>
      <c r="QT34" s="295"/>
      <c r="QU34" s="295"/>
      <c r="QV34" s="295"/>
      <c r="QW34" s="295"/>
      <c r="QX34" s="295"/>
      <c r="QY34" s="295"/>
      <c r="QZ34" s="295"/>
      <c r="RA34" s="295"/>
      <c r="RB34" s="295"/>
      <c r="RC34" s="295"/>
      <c r="RD34" s="295"/>
      <c r="RE34" s="295"/>
      <c r="RF34" s="295"/>
      <c r="RG34" s="295"/>
      <c r="RH34" s="295"/>
      <c r="RI34" s="295"/>
      <c r="RJ34" s="295"/>
      <c r="RK34" s="295"/>
      <c r="RL34" s="295"/>
      <c r="RM34" s="295"/>
      <c r="RN34" s="295"/>
      <c r="RO34" s="295"/>
      <c r="RP34" s="295"/>
      <c r="RQ34" s="295"/>
      <c r="RR34" s="295"/>
      <c r="RS34" s="295"/>
      <c r="RT34" s="295"/>
      <c r="RU34" s="295"/>
      <c r="RV34" s="295"/>
      <c r="RW34" s="295"/>
      <c r="RX34" s="295"/>
      <c r="RY34" s="295"/>
      <c r="RZ34" s="295"/>
      <c r="SA34" s="295"/>
      <c r="SB34" s="295"/>
      <c r="SC34" s="295"/>
      <c r="SD34" s="295"/>
      <c r="SE34" s="295"/>
      <c r="SF34" s="295"/>
      <c r="SG34" s="295"/>
      <c r="SH34" s="295"/>
      <c r="SI34" s="295"/>
      <c r="SJ34" s="295"/>
      <c r="SK34" s="295"/>
      <c r="SL34" s="295"/>
      <c r="SM34" s="295"/>
      <c r="SN34" s="295"/>
      <c r="SO34" s="295"/>
      <c r="SP34" s="295"/>
      <c r="SQ34" s="295"/>
      <c r="SR34" s="295"/>
      <c r="SS34" s="295"/>
      <c r="ST34" s="295"/>
      <c r="SU34" s="295"/>
      <c r="SV34" s="295"/>
      <c r="SW34" s="295"/>
      <c r="SX34" s="295"/>
      <c r="SY34" s="295"/>
      <c r="SZ34" s="295"/>
      <c r="TA34" s="295"/>
      <c r="TB34" s="295"/>
      <c r="TC34" s="295"/>
      <c r="TD34" s="295"/>
      <c r="TE34" s="295"/>
      <c r="TF34" s="295"/>
      <c r="TG34" s="295"/>
      <c r="TH34" s="295"/>
      <c r="TI34" s="295"/>
      <c r="TJ34" s="295"/>
      <c r="TK34" s="295"/>
      <c r="TL34" s="295"/>
      <c r="TM34" s="295"/>
      <c r="TN34" s="295"/>
      <c r="TO34" s="295"/>
      <c r="TP34" s="295"/>
      <c r="TQ34" s="295"/>
      <c r="TR34" s="295"/>
      <c r="TS34" s="295"/>
      <c r="TT34" s="295"/>
      <c r="TU34" s="295"/>
      <c r="TV34" s="295"/>
      <c r="TW34" s="295"/>
      <c r="TX34" s="295"/>
      <c r="TY34" s="295"/>
      <c r="TZ34" s="295"/>
      <c r="UA34" s="295"/>
      <c r="UB34" s="295"/>
      <c r="UC34" s="295"/>
      <c r="UD34" s="295"/>
      <c r="UE34" s="295"/>
      <c r="UF34" s="295"/>
      <c r="UG34" s="295"/>
      <c r="UH34" s="295"/>
      <c r="UI34" s="295"/>
      <c r="UJ34" s="295"/>
      <c r="UK34" s="295"/>
      <c r="UL34" s="295"/>
      <c r="UM34" s="295"/>
      <c r="UN34" s="295"/>
      <c r="UO34" s="295"/>
      <c r="UP34" s="295"/>
      <c r="UQ34" s="295"/>
      <c r="UR34" s="295"/>
      <c r="US34" s="295"/>
      <c r="UT34" s="295"/>
      <c r="UU34" s="295"/>
      <c r="UV34" s="295"/>
      <c r="UW34" s="295"/>
      <c r="UX34" s="295"/>
      <c r="UY34" s="295"/>
      <c r="UZ34" s="295"/>
      <c r="VA34" s="295"/>
      <c r="VB34" s="295"/>
      <c r="VC34" s="295"/>
      <c r="VD34" s="295"/>
      <c r="VE34" s="295"/>
      <c r="VF34" s="295"/>
      <c r="VG34" s="295"/>
      <c r="VH34" s="295"/>
      <c r="VI34" s="295"/>
      <c r="VJ34" s="295"/>
      <c r="VK34" s="295"/>
      <c r="VL34" s="295"/>
      <c r="VM34" s="295"/>
      <c r="VN34" s="295"/>
      <c r="VO34" s="295"/>
      <c r="VP34" s="295"/>
      <c r="VQ34" s="295"/>
      <c r="VR34" s="295"/>
      <c r="VS34" s="295"/>
      <c r="VT34" s="295"/>
      <c r="VU34" s="295"/>
      <c r="VV34" s="295"/>
      <c r="VW34" s="295"/>
      <c r="VX34" s="295"/>
      <c r="VY34" s="295"/>
      <c r="VZ34" s="295"/>
      <c r="WA34" s="295"/>
      <c r="WB34" s="295"/>
      <c r="WC34" s="295"/>
      <c r="WD34" s="295"/>
      <c r="WE34" s="295"/>
      <c r="WF34" s="295"/>
      <c r="WG34" s="295"/>
      <c r="WH34" s="295"/>
      <c r="WI34" s="295"/>
      <c r="WJ34" s="295"/>
      <c r="WK34" s="295"/>
      <c r="WL34" s="295"/>
      <c r="WM34" s="295"/>
      <c r="WN34" s="295"/>
      <c r="WO34" s="295"/>
      <c r="WP34" s="295"/>
      <c r="WQ34" s="295"/>
      <c r="WR34" s="295"/>
      <c r="WS34" s="295"/>
      <c r="WT34" s="295"/>
      <c r="WU34" s="295"/>
      <c r="WV34" s="295"/>
      <c r="WW34" s="295"/>
      <c r="WX34" s="295"/>
      <c r="WY34" s="295"/>
      <c r="WZ34" s="295"/>
      <c r="XA34" s="295"/>
      <c r="XB34" s="295"/>
      <c r="XC34" s="295"/>
      <c r="XD34" s="295"/>
      <c r="XE34" s="295"/>
      <c r="XF34" s="295"/>
      <c r="XG34" s="295"/>
      <c r="XH34" s="295"/>
      <c r="XI34" s="295"/>
      <c r="XJ34" s="295"/>
      <c r="XK34" s="295"/>
      <c r="XL34" s="295"/>
      <c r="XM34" s="295"/>
      <c r="XN34" s="295"/>
      <c r="XO34" s="295"/>
      <c r="XP34" s="295"/>
      <c r="XQ34" s="295"/>
      <c r="XR34" s="295"/>
      <c r="XS34" s="295"/>
      <c r="XT34" s="295"/>
      <c r="XU34" s="295"/>
      <c r="XV34" s="295"/>
      <c r="XW34" s="295"/>
      <c r="XX34" s="295"/>
      <c r="XY34" s="295"/>
      <c r="XZ34" s="295"/>
      <c r="YA34" s="295"/>
      <c r="YB34" s="295"/>
      <c r="YC34" s="295"/>
      <c r="YD34" s="295"/>
      <c r="YE34" s="295"/>
      <c r="YF34" s="295"/>
      <c r="YG34" s="295"/>
      <c r="YH34" s="295"/>
      <c r="YI34" s="295"/>
      <c r="YJ34" s="295"/>
      <c r="YK34" s="295"/>
      <c r="YL34" s="295"/>
      <c r="YM34" s="295"/>
      <c r="YN34" s="295"/>
      <c r="YO34" s="295"/>
      <c r="YP34" s="295"/>
      <c r="YQ34" s="295"/>
      <c r="YR34" s="295"/>
      <c r="YS34" s="295"/>
      <c r="YT34" s="295"/>
      <c r="YU34" s="295"/>
      <c r="YV34" s="295"/>
      <c r="YW34" s="295"/>
      <c r="YX34" s="295"/>
      <c r="YY34" s="295"/>
      <c r="YZ34" s="295"/>
      <c r="ZA34" s="295"/>
      <c r="ZB34" s="295"/>
      <c r="ZC34" s="295"/>
      <c r="ZD34" s="295"/>
      <c r="ZE34" s="295"/>
      <c r="ZF34" s="295"/>
      <c r="ZG34" s="295"/>
      <c r="ZH34" s="295"/>
      <c r="ZI34" s="295"/>
      <c r="ZJ34" s="295"/>
      <c r="ZK34" s="295"/>
      <c r="ZL34" s="295"/>
      <c r="ZM34" s="295"/>
      <c r="ZN34" s="295"/>
      <c r="ZO34" s="295"/>
      <c r="ZP34" s="295"/>
      <c r="ZQ34" s="295"/>
      <c r="ZR34" s="295"/>
      <c r="ZS34" s="295"/>
      <c r="ZT34" s="295"/>
      <c r="ZU34" s="295"/>
      <c r="ZV34" s="295"/>
      <c r="ZW34" s="295"/>
      <c r="ZX34" s="295"/>
      <c r="ZY34" s="295"/>
      <c r="ZZ34" s="295"/>
      <c r="AAA34" s="295"/>
      <c r="AAB34" s="295"/>
      <c r="AAC34" s="295"/>
      <c r="AAD34" s="295"/>
      <c r="AAE34" s="295"/>
      <c r="AAF34" s="295"/>
      <c r="AAG34" s="295"/>
      <c r="AAH34" s="295"/>
      <c r="AAI34" s="295"/>
      <c r="AAJ34" s="295"/>
      <c r="AAK34" s="295"/>
      <c r="AAL34" s="295"/>
      <c r="AAM34" s="295"/>
      <c r="AAN34" s="295"/>
      <c r="AAO34" s="295"/>
      <c r="AAP34" s="295"/>
      <c r="AAQ34" s="295"/>
      <c r="AAR34" s="295"/>
      <c r="AAS34" s="295"/>
      <c r="AAT34" s="295"/>
      <c r="AAU34" s="295"/>
      <c r="AAV34" s="295"/>
      <c r="AAW34" s="295"/>
      <c r="AAX34" s="295"/>
      <c r="AAY34" s="295"/>
      <c r="AAZ34" s="295"/>
      <c r="ABA34" s="295"/>
      <c r="ABB34" s="295"/>
      <c r="ABC34" s="295"/>
      <c r="ABD34" s="295"/>
      <c r="ABE34" s="295"/>
      <c r="ABF34" s="295"/>
      <c r="ABG34" s="295"/>
      <c r="ABH34" s="295"/>
      <c r="ABI34" s="295"/>
      <c r="ABJ34" s="295"/>
      <c r="ABK34" s="295"/>
      <c r="ABL34" s="295"/>
      <c r="ABM34" s="295"/>
      <c r="ABN34" s="295"/>
      <c r="ABO34" s="295"/>
      <c r="ABP34" s="295"/>
      <c r="ABQ34" s="295"/>
      <c r="ABR34" s="295"/>
      <c r="ABS34" s="295"/>
      <c r="ABT34" s="295"/>
      <c r="ABU34" s="295"/>
      <c r="ABV34" s="295"/>
      <c r="ABW34" s="295"/>
      <c r="ABX34" s="295"/>
      <c r="ABY34" s="295"/>
      <c r="ABZ34" s="295"/>
      <c r="ACA34" s="295"/>
      <c r="ACB34" s="295"/>
      <c r="ACC34" s="295"/>
      <c r="ACD34" s="295"/>
      <c r="ACE34" s="295"/>
      <c r="ACF34" s="295"/>
      <c r="ACG34" s="295"/>
      <c r="ACH34" s="295"/>
      <c r="ACI34" s="295"/>
      <c r="ACJ34" s="295"/>
      <c r="ACK34" s="295"/>
      <c r="ACL34" s="295"/>
      <c r="ACM34" s="295"/>
      <c r="ACN34" s="295"/>
      <c r="ACO34" s="295"/>
      <c r="ACP34" s="295"/>
      <c r="ACQ34" s="295"/>
      <c r="ACR34" s="295"/>
      <c r="ACS34" s="295"/>
      <c r="ACT34" s="295"/>
      <c r="ACU34" s="295"/>
      <c r="ACV34" s="295"/>
      <c r="ACW34" s="295"/>
      <c r="ACX34" s="295"/>
      <c r="ACY34" s="295"/>
      <c r="ACZ34" s="295"/>
      <c r="ADA34" s="295"/>
      <c r="ADB34" s="295"/>
      <c r="ADC34" s="295"/>
      <c r="ADD34" s="295"/>
      <c r="ADE34" s="295"/>
      <c r="ADF34" s="295"/>
      <c r="ADG34" s="295"/>
      <c r="ADH34" s="295"/>
      <c r="ADI34" s="295"/>
      <c r="ADJ34" s="295"/>
      <c r="ADK34" s="295"/>
      <c r="ADL34" s="295"/>
      <c r="ADM34" s="295"/>
      <c r="ADN34" s="295"/>
      <c r="ADO34" s="295"/>
      <c r="ADP34" s="295"/>
      <c r="ADQ34" s="295"/>
      <c r="ADR34" s="295"/>
      <c r="ADS34" s="295"/>
      <c r="ADT34" s="295"/>
      <c r="ADU34" s="295"/>
      <c r="ADV34" s="295"/>
      <c r="ADW34" s="295"/>
      <c r="ADX34" s="295"/>
      <c r="ADY34" s="295"/>
      <c r="ADZ34" s="295"/>
      <c r="AEA34" s="295"/>
      <c r="AEB34" s="295"/>
      <c r="AEC34" s="295"/>
      <c r="AED34" s="295"/>
      <c r="AEE34" s="295"/>
      <c r="AEF34" s="295"/>
      <c r="AEG34" s="295"/>
      <c r="AEH34" s="295"/>
      <c r="AEI34" s="295"/>
      <c r="AEJ34" s="295"/>
      <c r="AEK34" s="295"/>
      <c r="AEL34" s="295"/>
      <c r="AEM34" s="295"/>
      <c r="AEN34" s="295"/>
      <c r="AEO34" s="295"/>
      <c r="AEP34" s="295"/>
      <c r="AEQ34" s="295"/>
      <c r="AER34" s="295"/>
      <c r="AES34" s="295"/>
      <c r="AET34" s="295"/>
      <c r="AEU34" s="295"/>
      <c r="AEV34" s="295"/>
      <c r="AEW34" s="295"/>
      <c r="AEX34" s="295"/>
      <c r="AEY34" s="295"/>
      <c r="AEZ34" s="295"/>
      <c r="AFA34" s="295"/>
      <c r="AFB34" s="295"/>
      <c r="AFC34" s="295"/>
      <c r="AFD34" s="295"/>
      <c r="AFE34" s="295"/>
      <c r="AFF34" s="295"/>
      <c r="AFG34" s="295"/>
      <c r="AFH34" s="295"/>
      <c r="AFI34" s="295"/>
      <c r="AFJ34" s="295"/>
      <c r="AFK34" s="295"/>
      <c r="AFL34" s="295"/>
      <c r="AFM34" s="295"/>
      <c r="AFN34" s="295"/>
      <c r="AFO34" s="295"/>
      <c r="AFP34" s="295"/>
      <c r="AFQ34" s="295"/>
      <c r="AFR34" s="295"/>
      <c r="AFS34" s="295"/>
      <c r="AFT34" s="295"/>
      <c r="AFU34" s="295"/>
      <c r="AFV34" s="295"/>
      <c r="AFW34" s="295"/>
      <c r="AFX34" s="295"/>
      <c r="AFY34" s="295"/>
      <c r="AFZ34" s="295"/>
      <c r="AGA34" s="295"/>
      <c r="AGB34" s="295"/>
      <c r="AGC34" s="295"/>
      <c r="AGD34" s="295"/>
      <c r="AGE34" s="295"/>
      <c r="AGF34" s="295"/>
      <c r="AGG34" s="295"/>
      <c r="AGH34" s="295"/>
      <c r="AGI34" s="295"/>
      <c r="AGJ34" s="295"/>
      <c r="AGK34" s="295"/>
      <c r="AGL34" s="295"/>
      <c r="AGM34" s="295"/>
      <c r="AGN34" s="295"/>
      <c r="AGO34" s="295"/>
      <c r="AGP34" s="295"/>
      <c r="AGQ34" s="295"/>
      <c r="AGR34" s="295"/>
      <c r="AGS34" s="295"/>
      <c r="AGT34" s="295"/>
      <c r="AGU34" s="295"/>
      <c r="AGV34" s="295"/>
      <c r="AGW34" s="295"/>
      <c r="AGX34" s="295"/>
      <c r="AGY34" s="295"/>
      <c r="AGZ34" s="295"/>
      <c r="AHA34" s="295"/>
      <c r="AHB34" s="295"/>
      <c r="AHC34" s="295"/>
      <c r="AHD34" s="295"/>
      <c r="AHE34" s="295"/>
      <c r="AHF34" s="295"/>
      <c r="AHG34" s="295"/>
      <c r="AHH34" s="295"/>
      <c r="AHI34" s="295"/>
      <c r="AHJ34" s="295"/>
      <c r="AHK34" s="295"/>
      <c r="AHL34" s="295"/>
      <c r="AHM34" s="295"/>
      <c r="AHN34" s="295"/>
      <c r="AHO34" s="295"/>
      <c r="AHP34" s="295"/>
      <c r="AHQ34" s="295"/>
      <c r="AHR34" s="295"/>
      <c r="AHS34" s="295"/>
      <c r="AHT34" s="295"/>
      <c r="AHU34" s="295"/>
      <c r="AHV34" s="295"/>
      <c r="AHW34" s="295"/>
      <c r="AHX34" s="295"/>
      <c r="AHY34" s="295"/>
      <c r="AHZ34" s="295"/>
      <c r="AIA34" s="295"/>
      <c r="AIB34" s="295"/>
      <c r="AIC34" s="295"/>
      <c r="AID34" s="295"/>
      <c r="AIE34" s="295"/>
      <c r="AIF34" s="295"/>
      <c r="AIG34" s="295"/>
      <c r="AIH34" s="295"/>
      <c r="AII34" s="295"/>
      <c r="AIJ34" s="295"/>
      <c r="AIK34" s="295"/>
      <c r="AIL34" s="295"/>
      <c r="AIM34" s="295"/>
      <c r="AIN34" s="295"/>
      <c r="AIO34" s="295"/>
      <c r="AIP34" s="295"/>
      <c r="AIQ34" s="295"/>
      <c r="AIR34" s="295"/>
      <c r="AIS34" s="295"/>
      <c r="AIT34" s="295"/>
      <c r="AIU34" s="295"/>
      <c r="AIV34" s="295"/>
      <c r="AIW34" s="295"/>
      <c r="AIX34" s="295"/>
      <c r="AIY34" s="295"/>
      <c r="AIZ34" s="295"/>
      <c r="AJA34" s="295"/>
      <c r="AJB34" s="295"/>
      <c r="AJC34" s="295"/>
      <c r="AJD34" s="295"/>
      <c r="AJE34" s="295"/>
      <c r="AJF34" s="295"/>
      <c r="AJG34" s="295"/>
      <c r="AJH34" s="295"/>
      <c r="AJI34" s="295"/>
      <c r="AJJ34" s="295"/>
      <c r="AJK34" s="295"/>
      <c r="AJL34" s="295"/>
      <c r="AJM34" s="295"/>
      <c r="AJN34" s="295"/>
      <c r="AJO34" s="295"/>
      <c r="AJP34" s="295"/>
      <c r="AJQ34" s="295"/>
      <c r="AJR34" s="295"/>
      <c r="AJS34" s="295"/>
      <c r="AJT34" s="295"/>
      <c r="AJU34" s="295"/>
      <c r="AJV34" s="295"/>
      <c r="AJW34" s="295"/>
      <c r="AJX34" s="295"/>
      <c r="AJY34" s="295"/>
      <c r="AJZ34" s="295"/>
      <c r="AKA34" s="295"/>
      <c r="AKB34" s="295"/>
      <c r="AKC34" s="295"/>
      <c r="AKD34" s="295"/>
      <c r="AKE34" s="295"/>
      <c r="AKF34" s="295"/>
      <c r="AKG34" s="295"/>
      <c r="AKH34" s="295"/>
      <c r="AKI34" s="295"/>
      <c r="AKJ34" s="295"/>
      <c r="AKK34" s="295"/>
      <c r="AKL34" s="295"/>
      <c r="AKM34" s="295"/>
      <c r="AKN34" s="295"/>
      <c r="AKO34" s="295"/>
      <c r="AKP34" s="295"/>
      <c r="AKQ34" s="295"/>
      <c r="AKR34" s="295"/>
      <c r="AKS34" s="295"/>
      <c r="AKT34" s="295"/>
      <c r="AKU34" s="295"/>
      <c r="AKV34" s="295"/>
      <c r="AKW34" s="295"/>
      <c r="AKX34" s="295"/>
      <c r="AKY34" s="295"/>
      <c r="AKZ34" s="295"/>
      <c r="ALA34" s="295"/>
      <c r="ALB34" s="295"/>
      <c r="ALC34" s="295"/>
      <c r="ALD34" s="295"/>
      <c r="ALE34" s="295"/>
      <c r="ALF34" s="295"/>
      <c r="ALG34" s="295"/>
      <c r="ALH34" s="295"/>
      <c r="ALI34" s="295"/>
      <c r="ALJ34" s="295"/>
      <c r="ALK34" s="295"/>
      <c r="ALL34" s="295"/>
      <c r="ALM34" s="295"/>
      <c r="ALN34" s="295"/>
      <c r="ALO34" s="295"/>
      <c r="ALP34" s="295"/>
      <c r="ALQ34" s="295"/>
      <c r="ALR34" s="295"/>
      <c r="ALS34" s="295"/>
      <c r="ALT34" s="295"/>
      <c r="ALU34" s="295"/>
      <c r="ALV34" s="295"/>
      <c r="ALW34" s="295"/>
      <c r="ALX34" s="295"/>
      <c r="ALY34" s="295"/>
      <c r="ALZ34" s="295"/>
      <c r="AMA34" s="295"/>
      <c r="AMB34" s="295"/>
      <c r="AMC34" s="295"/>
      <c r="AMD34" s="295"/>
      <c r="AME34" s="295"/>
      <c r="AMF34" s="295"/>
      <c r="AMG34" s="295"/>
      <c r="AMH34" s="295"/>
      <c r="AMI34" s="295"/>
      <c r="AMJ34" s="295"/>
      <c r="AMK34" s="295"/>
      <c r="AML34" s="295"/>
      <c r="AMM34" s="295"/>
      <c r="AMN34" s="295"/>
      <c r="AMO34" s="295"/>
      <c r="AMP34" s="295"/>
      <c r="AMQ34" s="295"/>
      <c r="AMR34" s="295"/>
      <c r="AMS34" s="295"/>
      <c r="AMT34" s="295"/>
      <c r="AMU34" s="295"/>
      <c r="AMV34" s="295"/>
      <c r="AMW34" s="295"/>
      <c r="AMX34" s="295"/>
      <c r="AMY34" s="295"/>
      <c r="AMZ34" s="295"/>
      <c r="ANA34" s="295"/>
      <c r="ANB34" s="295"/>
      <c r="ANC34" s="295"/>
      <c r="AND34" s="295"/>
      <c r="ANE34" s="295"/>
      <c r="ANF34" s="295"/>
      <c r="ANG34" s="295"/>
      <c r="ANH34" s="295"/>
      <c r="ANI34" s="295"/>
      <c r="ANJ34" s="295"/>
      <c r="ANK34" s="295"/>
      <c r="ANL34" s="295"/>
      <c r="ANM34" s="295"/>
      <c r="ANN34" s="295"/>
      <c r="ANO34" s="295"/>
      <c r="ANP34" s="295"/>
      <c r="ANQ34" s="295"/>
      <c r="ANR34" s="295"/>
      <c r="ANS34" s="295"/>
      <c r="ANT34" s="295"/>
      <c r="ANU34" s="295"/>
      <c r="ANV34" s="295"/>
      <c r="ANW34" s="295"/>
      <c r="ANX34" s="295"/>
      <c r="ANY34" s="295"/>
      <c r="ANZ34" s="295"/>
      <c r="AOA34" s="295"/>
      <c r="AOB34" s="295"/>
      <c r="AOC34" s="295"/>
      <c r="AOD34" s="295"/>
      <c r="AOE34" s="295"/>
      <c r="AOF34" s="295"/>
      <c r="AOG34" s="295"/>
      <c r="AOH34" s="295"/>
      <c r="AOI34" s="295"/>
      <c r="AOJ34" s="295"/>
      <c r="AOK34" s="295"/>
      <c r="AOL34" s="295"/>
      <c r="AOM34" s="295"/>
      <c r="AON34" s="295"/>
      <c r="AOO34" s="295"/>
      <c r="AOP34" s="295"/>
      <c r="AOQ34" s="295"/>
      <c r="AOR34" s="295"/>
      <c r="AOS34" s="295"/>
      <c r="AOT34" s="295"/>
      <c r="AOU34" s="295"/>
      <c r="AOV34" s="295"/>
      <c r="AOW34" s="295"/>
      <c r="AOX34" s="295"/>
      <c r="AOY34" s="295"/>
      <c r="AOZ34" s="295"/>
      <c r="APA34" s="295"/>
      <c r="APB34" s="295"/>
      <c r="APC34" s="295"/>
      <c r="APD34" s="295"/>
      <c r="APE34" s="295"/>
      <c r="APF34" s="295"/>
      <c r="APG34" s="295"/>
      <c r="APH34" s="295"/>
      <c r="API34" s="295"/>
      <c r="APJ34" s="295"/>
      <c r="APK34" s="295"/>
      <c r="APL34" s="295"/>
      <c r="APM34" s="295"/>
      <c r="APN34" s="295"/>
      <c r="APO34" s="295"/>
      <c r="APP34" s="295"/>
      <c r="APQ34" s="295"/>
      <c r="APR34" s="295"/>
      <c r="APS34" s="295"/>
      <c r="APT34" s="295"/>
      <c r="APU34" s="295"/>
      <c r="APV34" s="295"/>
      <c r="APW34" s="295"/>
      <c r="APX34" s="295"/>
      <c r="APY34" s="295"/>
      <c r="APZ34" s="295"/>
      <c r="AQA34" s="295"/>
      <c r="AQB34" s="295"/>
      <c r="AQC34" s="295"/>
      <c r="AQD34" s="295"/>
      <c r="AQE34" s="295"/>
      <c r="AQF34" s="295"/>
      <c r="AQG34" s="295"/>
      <c r="AQH34" s="295"/>
      <c r="AQI34" s="295"/>
      <c r="AQJ34" s="295"/>
      <c r="AQK34" s="295"/>
      <c r="AQL34" s="295"/>
      <c r="AQM34" s="295"/>
      <c r="AQN34" s="295"/>
      <c r="AQO34" s="295"/>
      <c r="AQP34" s="295"/>
      <c r="AQQ34" s="295"/>
      <c r="AQR34" s="295"/>
      <c r="AQS34" s="295"/>
      <c r="AQT34" s="295"/>
      <c r="AQU34" s="295"/>
      <c r="AQV34" s="295"/>
      <c r="AQW34" s="295"/>
      <c r="AQX34" s="295"/>
      <c r="AQY34" s="295"/>
      <c r="AQZ34" s="295"/>
      <c r="ARA34" s="295"/>
      <c r="ARB34" s="295"/>
      <c r="ARC34" s="295"/>
      <c r="ARD34" s="295"/>
      <c r="ARE34" s="295"/>
      <c r="ARF34" s="295"/>
      <c r="ARG34" s="295"/>
      <c r="ARH34" s="295"/>
      <c r="ARI34" s="295"/>
      <c r="ARJ34" s="295"/>
      <c r="ARK34" s="295"/>
      <c r="ARL34" s="295"/>
      <c r="ARM34" s="295"/>
      <c r="ARN34" s="295"/>
      <c r="ARO34" s="295"/>
      <c r="ARP34" s="295"/>
      <c r="ARQ34" s="295"/>
      <c r="ARR34" s="295"/>
      <c r="ARS34" s="295"/>
      <c r="ART34" s="295"/>
      <c r="ARU34" s="295"/>
      <c r="ARV34" s="295"/>
      <c r="ARW34" s="295"/>
      <c r="ARX34" s="295"/>
      <c r="ARY34" s="295"/>
      <c r="ARZ34" s="295"/>
      <c r="ASA34" s="295"/>
      <c r="ASB34" s="295"/>
      <c r="ASC34" s="295"/>
      <c r="ASD34" s="295"/>
      <c r="ASE34" s="295"/>
      <c r="ASF34" s="295"/>
      <c r="ASG34" s="295"/>
      <c r="ASH34" s="295"/>
      <c r="ASI34" s="295"/>
      <c r="ASJ34" s="295"/>
      <c r="ASK34" s="295"/>
      <c r="ASL34" s="295"/>
      <c r="ASM34" s="295"/>
      <c r="ASN34" s="295"/>
      <c r="ASO34" s="295"/>
      <c r="ASP34" s="295"/>
      <c r="ASQ34" s="295"/>
      <c r="ASR34" s="295"/>
      <c r="ASS34" s="295"/>
      <c r="AST34" s="295"/>
      <c r="ASU34" s="295"/>
      <c r="ASV34" s="295"/>
      <c r="ASW34" s="295"/>
      <c r="ASX34" s="295"/>
      <c r="ASY34" s="295"/>
      <c r="ASZ34" s="295"/>
      <c r="ATA34" s="295"/>
      <c r="ATB34" s="295"/>
      <c r="ATC34" s="295"/>
      <c r="ATD34" s="295"/>
      <c r="ATE34" s="295"/>
      <c r="ATF34" s="295"/>
      <c r="ATG34" s="295"/>
      <c r="ATH34" s="295"/>
      <c r="ATI34" s="295"/>
      <c r="ATJ34" s="295"/>
      <c r="ATK34" s="295"/>
      <c r="ATL34" s="295"/>
      <c r="ATM34" s="295"/>
      <c r="ATN34" s="295"/>
      <c r="ATO34" s="295"/>
      <c r="ATP34" s="295"/>
      <c r="ATQ34" s="295"/>
      <c r="ATR34" s="295"/>
      <c r="ATS34" s="295"/>
      <c r="ATT34" s="295"/>
      <c r="ATU34" s="295"/>
      <c r="ATV34" s="295"/>
      <c r="ATW34" s="295"/>
      <c r="ATX34" s="295"/>
      <c r="ATY34" s="295"/>
      <c r="ATZ34" s="295"/>
      <c r="AUA34" s="295"/>
      <c r="AUB34" s="295"/>
      <c r="AUC34" s="295"/>
      <c r="AUD34" s="295"/>
      <c r="AUE34" s="295"/>
      <c r="AUF34" s="295"/>
      <c r="AUG34" s="295"/>
      <c r="AUH34" s="295"/>
      <c r="AUI34" s="295"/>
      <c r="AUJ34" s="295"/>
      <c r="AUK34" s="295"/>
      <c r="AUL34" s="295"/>
      <c r="AUM34" s="295"/>
      <c r="AUN34" s="295"/>
      <c r="AUO34" s="295"/>
      <c r="AUP34" s="295"/>
      <c r="AUQ34" s="295"/>
      <c r="AUR34" s="295"/>
      <c r="AUS34" s="295"/>
      <c r="AUT34" s="295"/>
      <c r="AUU34" s="295"/>
      <c r="AUV34" s="295"/>
      <c r="AUW34" s="295"/>
      <c r="AUX34" s="295"/>
      <c r="AUY34" s="295"/>
      <c r="AUZ34" s="295"/>
      <c r="AVA34" s="295"/>
      <c r="AVB34" s="295"/>
      <c r="AVC34" s="295"/>
      <c r="AVD34" s="295"/>
      <c r="AVE34" s="295"/>
      <c r="AVF34" s="295"/>
      <c r="AVG34" s="295"/>
      <c r="AVH34" s="295"/>
      <c r="AVI34" s="295"/>
      <c r="AVJ34" s="295"/>
      <c r="AVK34" s="295"/>
      <c r="AVL34" s="295"/>
      <c r="AVM34" s="295"/>
      <c r="AVN34" s="295"/>
      <c r="AVO34" s="295"/>
      <c r="AVP34" s="295"/>
      <c r="AVQ34" s="295"/>
      <c r="AVR34" s="295"/>
      <c r="AVS34" s="295"/>
      <c r="AVT34" s="295"/>
      <c r="AVU34" s="295"/>
      <c r="AVV34" s="295"/>
      <c r="AVW34" s="295"/>
      <c r="AVX34" s="295"/>
      <c r="AVY34" s="295"/>
      <c r="AVZ34" s="295"/>
      <c r="AWA34" s="295"/>
      <c r="AWB34" s="295"/>
      <c r="AWC34" s="295"/>
      <c r="AWD34" s="295"/>
      <c r="AWE34" s="295"/>
      <c r="AWF34" s="295"/>
      <c r="AWG34" s="295"/>
      <c r="AWH34" s="295"/>
      <c r="AWI34" s="295"/>
      <c r="AWJ34" s="295"/>
      <c r="AWK34" s="295"/>
      <c r="AWL34" s="295"/>
      <c r="AWM34" s="295"/>
      <c r="AWN34" s="295"/>
      <c r="AWO34" s="295"/>
      <c r="AWP34" s="295"/>
      <c r="AWQ34" s="295"/>
      <c r="AWR34" s="295"/>
      <c r="AWS34" s="295"/>
      <c r="AWT34" s="295"/>
      <c r="AWU34" s="295"/>
      <c r="AWV34" s="295"/>
      <c r="AWW34" s="295"/>
      <c r="AWX34" s="295"/>
      <c r="AWY34" s="295"/>
      <c r="AWZ34" s="295"/>
      <c r="AXA34" s="295"/>
      <c r="AXB34" s="295"/>
      <c r="AXC34" s="295"/>
      <c r="AXD34" s="295"/>
      <c r="AXE34" s="295"/>
      <c r="AXF34" s="295"/>
      <c r="AXG34" s="295"/>
      <c r="AXH34" s="295"/>
      <c r="AXI34" s="295"/>
      <c r="AXJ34" s="295"/>
      <c r="AXK34" s="295"/>
      <c r="AXL34" s="295"/>
      <c r="AXM34" s="295"/>
      <c r="AXN34" s="295"/>
      <c r="AXO34" s="295"/>
      <c r="AXP34" s="295"/>
      <c r="AXQ34" s="295"/>
      <c r="AXR34" s="295"/>
      <c r="AXS34" s="295"/>
      <c r="AXT34" s="295"/>
      <c r="AXU34" s="295"/>
      <c r="AXV34" s="295"/>
      <c r="AXW34" s="295"/>
      <c r="AXX34" s="295"/>
      <c r="AXY34" s="295"/>
      <c r="AXZ34" s="295"/>
      <c r="AYA34" s="295"/>
      <c r="AYB34" s="295"/>
      <c r="AYC34" s="295"/>
      <c r="AYD34" s="295"/>
      <c r="AYE34" s="295"/>
      <c r="AYF34" s="295"/>
      <c r="AYG34" s="295"/>
      <c r="AYH34" s="295"/>
      <c r="AYI34" s="295"/>
      <c r="AYJ34" s="295"/>
      <c r="AYK34" s="295"/>
      <c r="AYL34" s="295"/>
      <c r="AYM34" s="295"/>
      <c r="AYN34" s="295"/>
      <c r="AYO34" s="295"/>
      <c r="AYP34" s="295"/>
      <c r="AYQ34" s="295"/>
      <c r="AYR34" s="295"/>
      <c r="AYS34" s="295"/>
      <c r="AYT34" s="295"/>
      <c r="AYU34" s="295"/>
      <c r="AYV34" s="295"/>
      <c r="AYW34" s="295"/>
      <c r="AYX34" s="295"/>
      <c r="AYY34" s="295"/>
      <c r="AYZ34" s="295"/>
      <c r="AZA34" s="295"/>
      <c r="AZB34" s="295"/>
      <c r="AZC34" s="295"/>
      <c r="AZD34" s="295"/>
      <c r="AZE34" s="295"/>
      <c r="AZF34" s="295"/>
      <c r="AZG34" s="295"/>
      <c r="AZH34" s="295"/>
      <c r="AZI34" s="295"/>
      <c r="AZJ34" s="295"/>
      <c r="AZK34" s="295"/>
      <c r="AZL34" s="295"/>
      <c r="AZM34" s="295"/>
      <c r="AZN34" s="295"/>
      <c r="AZO34" s="295"/>
      <c r="AZP34" s="295"/>
      <c r="AZQ34" s="295"/>
      <c r="AZR34" s="295"/>
      <c r="AZS34" s="295"/>
      <c r="AZT34" s="295"/>
      <c r="AZU34" s="295"/>
      <c r="AZV34" s="295"/>
      <c r="AZW34" s="295"/>
      <c r="AZX34" s="295"/>
      <c r="AZY34" s="295"/>
      <c r="AZZ34" s="295"/>
      <c r="BAA34" s="295"/>
      <c r="BAB34" s="295"/>
      <c r="BAC34" s="295"/>
      <c r="BAD34" s="295"/>
      <c r="BAE34" s="295"/>
      <c r="BAF34" s="295"/>
      <c r="BAG34" s="295"/>
      <c r="BAH34" s="295"/>
      <c r="BAI34" s="295"/>
      <c r="BAJ34" s="295"/>
      <c r="BAK34" s="295"/>
      <c r="BAL34" s="295"/>
      <c r="BAM34" s="295"/>
      <c r="BAN34" s="295"/>
      <c r="BAO34" s="295"/>
      <c r="BAP34" s="295"/>
      <c r="BAQ34" s="295"/>
      <c r="BAR34" s="295"/>
      <c r="BAS34" s="295"/>
      <c r="BAT34" s="295"/>
      <c r="BAU34" s="295"/>
      <c r="BAV34" s="295"/>
      <c r="BAW34" s="295"/>
      <c r="BAX34" s="295"/>
      <c r="BAY34" s="295"/>
      <c r="BAZ34" s="295"/>
      <c r="BBA34" s="295"/>
      <c r="BBB34" s="295"/>
      <c r="BBC34" s="295"/>
      <c r="BBD34" s="295"/>
      <c r="BBE34" s="295"/>
      <c r="BBF34" s="295"/>
      <c r="BBG34" s="295"/>
      <c r="BBH34" s="295"/>
      <c r="BBI34" s="295"/>
      <c r="BBJ34" s="295"/>
      <c r="BBK34" s="295"/>
      <c r="BBL34" s="295"/>
      <c r="BBM34" s="295"/>
      <c r="BBN34" s="295"/>
      <c r="BBO34" s="295"/>
      <c r="BBP34" s="295"/>
      <c r="BBQ34" s="295"/>
      <c r="BBR34" s="295"/>
      <c r="BBS34" s="295"/>
      <c r="BBT34" s="295"/>
      <c r="BBU34" s="295"/>
      <c r="BBV34" s="295"/>
      <c r="BBW34" s="295"/>
      <c r="BBX34" s="295"/>
      <c r="BBY34" s="295"/>
      <c r="BBZ34" s="295"/>
      <c r="BCA34" s="295"/>
      <c r="BCB34" s="295"/>
      <c r="BCC34" s="295"/>
      <c r="BCD34" s="295"/>
      <c r="BCE34" s="295"/>
      <c r="BCF34" s="295"/>
      <c r="BCG34" s="295"/>
      <c r="BCH34" s="295"/>
      <c r="BCI34" s="295"/>
      <c r="BCJ34" s="295"/>
      <c r="BCK34" s="295"/>
      <c r="BCL34" s="295"/>
      <c r="BCM34" s="295"/>
      <c r="BCN34" s="295"/>
      <c r="BCO34" s="295"/>
      <c r="BCP34" s="295"/>
      <c r="BCQ34" s="295"/>
      <c r="BCR34" s="295"/>
      <c r="BCS34" s="295"/>
      <c r="BCT34" s="295"/>
      <c r="BCU34" s="295"/>
      <c r="BCV34" s="295"/>
      <c r="BCW34" s="295"/>
      <c r="BCX34" s="295"/>
      <c r="BCY34" s="295"/>
      <c r="BCZ34" s="295"/>
      <c r="BDA34" s="295"/>
      <c r="BDB34" s="295"/>
      <c r="BDC34" s="295"/>
      <c r="BDD34" s="295"/>
      <c r="BDE34" s="295"/>
      <c r="BDF34" s="295"/>
      <c r="BDG34" s="295"/>
      <c r="BDH34" s="295"/>
      <c r="BDI34" s="295"/>
      <c r="BDJ34" s="295"/>
      <c r="BDK34" s="295"/>
      <c r="BDL34" s="295"/>
      <c r="BDM34" s="295"/>
      <c r="BDN34" s="295"/>
      <c r="BDO34" s="295"/>
      <c r="BDP34" s="295"/>
      <c r="BDQ34" s="295"/>
      <c r="BDR34" s="295"/>
      <c r="BDS34" s="295"/>
      <c r="BDT34" s="295"/>
      <c r="BDU34" s="295"/>
      <c r="BDV34" s="295"/>
      <c r="BDW34" s="295"/>
      <c r="BDX34" s="295"/>
      <c r="BDY34" s="295"/>
      <c r="BDZ34" s="295"/>
      <c r="BEA34" s="295"/>
      <c r="BEB34" s="295"/>
      <c r="BEC34" s="295"/>
      <c r="BED34" s="295"/>
      <c r="BEE34" s="295"/>
      <c r="BEF34" s="295"/>
      <c r="BEG34" s="295"/>
      <c r="BEH34" s="295"/>
      <c r="BEI34" s="295"/>
      <c r="BEJ34" s="295"/>
      <c r="BEK34" s="295"/>
      <c r="BEL34" s="295"/>
      <c r="BEM34" s="295"/>
      <c r="BEN34" s="295"/>
      <c r="BEO34" s="295"/>
      <c r="BEP34" s="295"/>
      <c r="BEQ34" s="295"/>
      <c r="BER34" s="295"/>
      <c r="BES34" s="295"/>
      <c r="BET34" s="295"/>
      <c r="BEU34" s="295"/>
      <c r="BEV34" s="295"/>
      <c r="BEW34" s="295"/>
      <c r="BEX34" s="295"/>
      <c r="BEY34" s="295"/>
      <c r="BEZ34" s="295"/>
      <c r="BFA34" s="295"/>
      <c r="BFB34" s="295"/>
      <c r="BFC34" s="295"/>
      <c r="BFD34" s="295"/>
      <c r="BFE34" s="295"/>
      <c r="BFF34" s="295"/>
      <c r="BFG34" s="295"/>
      <c r="BFH34" s="295"/>
      <c r="BFI34" s="295"/>
      <c r="BFJ34" s="295"/>
      <c r="BFK34" s="295"/>
      <c r="BFL34" s="295"/>
      <c r="BFM34" s="295"/>
      <c r="BFN34" s="295"/>
      <c r="BFO34" s="295"/>
      <c r="BFP34" s="295"/>
      <c r="BFQ34" s="295"/>
      <c r="BFR34" s="295"/>
      <c r="BFS34" s="295"/>
      <c r="BFT34" s="295"/>
      <c r="BFU34" s="295"/>
      <c r="BFV34" s="295"/>
      <c r="BFW34" s="295"/>
      <c r="BFX34" s="295"/>
      <c r="BFY34" s="295"/>
      <c r="BFZ34" s="295"/>
      <c r="BGA34" s="295"/>
      <c r="BGB34" s="295"/>
      <c r="BGC34" s="295"/>
      <c r="BGD34" s="295"/>
      <c r="BGE34" s="295"/>
      <c r="BGF34" s="295"/>
      <c r="BGG34" s="295"/>
      <c r="BGH34" s="295"/>
      <c r="BGI34" s="295"/>
      <c r="BGJ34" s="295"/>
      <c r="BGK34" s="295"/>
      <c r="BGL34" s="295"/>
      <c r="BGM34" s="295"/>
      <c r="BGN34" s="295"/>
      <c r="BGO34" s="295"/>
      <c r="BGP34" s="295"/>
      <c r="BGQ34" s="295"/>
      <c r="BGR34" s="295"/>
      <c r="BGS34" s="295"/>
      <c r="BGT34" s="295"/>
      <c r="BGU34" s="295"/>
      <c r="BGV34" s="295"/>
      <c r="BGW34" s="295"/>
      <c r="BGX34" s="295"/>
      <c r="BGY34" s="295"/>
      <c r="BGZ34" s="295"/>
      <c r="BHA34" s="295"/>
      <c r="BHB34" s="295"/>
      <c r="BHC34" s="295"/>
      <c r="BHD34" s="295"/>
      <c r="BHE34" s="295"/>
      <c r="BHF34" s="295"/>
      <c r="BHG34" s="295"/>
      <c r="BHH34" s="295"/>
      <c r="BHI34" s="295"/>
      <c r="BHJ34" s="295"/>
      <c r="BHK34" s="295"/>
      <c r="BHL34" s="295"/>
      <c r="BHM34" s="295"/>
      <c r="BHN34" s="295"/>
      <c r="BHO34" s="295"/>
      <c r="BHP34" s="295"/>
      <c r="BHQ34" s="295"/>
      <c r="BHR34" s="295"/>
      <c r="BHS34" s="295"/>
      <c r="BHT34" s="295"/>
      <c r="BHU34" s="295"/>
      <c r="BHV34" s="295"/>
      <c r="BHW34" s="295"/>
      <c r="BHX34" s="295"/>
      <c r="BHY34" s="295"/>
      <c r="BHZ34" s="295"/>
      <c r="BIA34" s="295"/>
      <c r="BIB34" s="295"/>
      <c r="BIC34" s="295"/>
      <c r="BID34" s="295"/>
      <c r="BIE34" s="295"/>
      <c r="BIF34" s="295"/>
      <c r="BIG34" s="295"/>
      <c r="BIH34" s="295"/>
      <c r="BII34" s="295"/>
      <c r="BIJ34" s="295"/>
      <c r="BIK34" s="295"/>
      <c r="BIL34" s="295"/>
      <c r="BIM34" s="295"/>
      <c r="BIN34" s="295"/>
      <c r="BIO34" s="295"/>
      <c r="BIP34" s="295"/>
      <c r="BIQ34" s="295"/>
      <c r="BIR34" s="295"/>
      <c r="BIS34" s="295"/>
      <c r="BIT34" s="295"/>
      <c r="BIU34" s="295"/>
      <c r="BIV34" s="295"/>
      <c r="BIW34" s="295"/>
      <c r="BIX34" s="295"/>
      <c r="BIY34" s="295"/>
      <c r="BIZ34" s="295"/>
      <c r="BJA34" s="295"/>
      <c r="BJB34" s="295"/>
      <c r="BJC34" s="295"/>
      <c r="BJD34" s="295"/>
      <c r="BJE34" s="295"/>
      <c r="BJF34" s="295"/>
      <c r="BJG34" s="295"/>
      <c r="BJH34" s="295"/>
      <c r="BJI34" s="295"/>
      <c r="BJJ34" s="295"/>
      <c r="BJK34" s="295"/>
      <c r="BJL34" s="295"/>
      <c r="BJM34" s="295"/>
      <c r="BJN34" s="295"/>
      <c r="BJO34" s="295"/>
      <c r="BJP34" s="295"/>
      <c r="BJQ34" s="295"/>
      <c r="BJR34" s="295"/>
      <c r="BJS34" s="295"/>
      <c r="BJT34" s="295"/>
      <c r="BJU34" s="295"/>
      <c r="BJV34" s="295"/>
      <c r="BJW34" s="295"/>
      <c r="BJX34" s="295"/>
      <c r="BJY34" s="295"/>
      <c r="BJZ34" s="295"/>
      <c r="BKA34" s="295"/>
      <c r="BKB34" s="295"/>
      <c r="BKC34" s="295"/>
      <c r="BKD34" s="295"/>
      <c r="BKE34" s="295"/>
      <c r="BKF34" s="295"/>
      <c r="BKG34" s="295"/>
      <c r="BKH34" s="295"/>
      <c r="BKI34" s="295"/>
      <c r="BKJ34" s="295"/>
      <c r="BKK34" s="295"/>
      <c r="BKL34" s="295"/>
      <c r="BKM34" s="295"/>
      <c r="BKN34" s="295"/>
      <c r="BKO34" s="295"/>
      <c r="BKP34" s="295"/>
      <c r="BKQ34" s="295"/>
      <c r="BKR34" s="295"/>
      <c r="BKS34" s="295"/>
      <c r="BKT34" s="295"/>
      <c r="BKU34" s="295"/>
      <c r="BKV34" s="295"/>
      <c r="BKW34" s="295"/>
      <c r="BKX34" s="295"/>
      <c r="BKY34" s="295"/>
      <c r="BKZ34" s="295"/>
      <c r="BLA34" s="295"/>
      <c r="BLB34" s="295"/>
      <c r="BLC34" s="295"/>
      <c r="BLD34" s="295"/>
      <c r="BLE34" s="295"/>
      <c r="BLF34" s="295"/>
      <c r="BLG34" s="295"/>
      <c r="BLH34" s="295"/>
      <c r="BLI34" s="295"/>
      <c r="BLJ34" s="295"/>
      <c r="BLK34" s="295"/>
      <c r="BLL34" s="295"/>
      <c r="BLM34" s="295"/>
      <c r="BLN34" s="295"/>
      <c r="BLO34" s="295"/>
      <c r="BLP34" s="295"/>
      <c r="BLQ34" s="295"/>
      <c r="BLR34" s="295"/>
      <c r="BLS34" s="295"/>
      <c r="BLT34" s="295"/>
      <c r="BLU34" s="295"/>
      <c r="BLV34" s="295"/>
      <c r="BLW34" s="295"/>
      <c r="BLX34" s="295"/>
      <c r="BLY34" s="295"/>
      <c r="BLZ34" s="295"/>
      <c r="BMA34" s="295"/>
      <c r="BMB34" s="295"/>
      <c r="BMC34" s="295"/>
      <c r="BMD34" s="295"/>
      <c r="BME34" s="295"/>
      <c r="BMF34" s="295"/>
      <c r="BMG34" s="295"/>
      <c r="BMH34" s="295"/>
      <c r="BMI34" s="295"/>
      <c r="BMJ34" s="295"/>
      <c r="BMK34" s="295"/>
      <c r="BML34" s="295"/>
      <c r="BMM34" s="295"/>
      <c r="BMN34" s="295"/>
      <c r="BMO34" s="295"/>
      <c r="BMP34" s="295"/>
      <c r="BMQ34" s="295"/>
      <c r="BMR34" s="295"/>
      <c r="BMS34" s="295"/>
      <c r="BMT34" s="295"/>
      <c r="BMU34" s="295"/>
      <c r="BMV34" s="295"/>
      <c r="BMW34" s="295"/>
      <c r="BMX34" s="295"/>
      <c r="BMY34" s="295"/>
      <c r="BMZ34" s="295"/>
      <c r="BNA34" s="295"/>
      <c r="BNB34" s="295"/>
      <c r="BNC34" s="295"/>
      <c r="BND34" s="295"/>
      <c r="BNE34" s="295"/>
      <c r="BNF34" s="295"/>
      <c r="BNG34" s="295"/>
      <c r="BNH34" s="295"/>
      <c r="BNI34" s="295"/>
      <c r="BNJ34" s="295"/>
      <c r="BNK34" s="295"/>
      <c r="BNL34" s="295"/>
      <c r="BNM34" s="295"/>
      <c r="BNN34" s="295"/>
      <c r="BNO34" s="295"/>
      <c r="BNP34" s="295"/>
      <c r="BNQ34" s="295"/>
      <c r="BNR34" s="295"/>
      <c r="BNS34" s="295"/>
      <c r="BNT34" s="295"/>
      <c r="BNU34" s="295"/>
      <c r="BNV34" s="295"/>
      <c r="BNW34" s="295"/>
      <c r="BNX34" s="295"/>
      <c r="BNY34" s="295"/>
      <c r="BNZ34" s="295"/>
      <c r="BOA34" s="295"/>
      <c r="BOB34" s="295"/>
      <c r="BOC34" s="295"/>
      <c r="BOD34" s="295"/>
      <c r="BOE34" s="295"/>
      <c r="BOF34" s="295"/>
      <c r="BOG34" s="295"/>
      <c r="BOH34" s="295"/>
      <c r="BOI34" s="295"/>
      <c r="BOJ34" s="295"/>
      <c r="BOK34" s="295"/>
      <c r="BOL34" s="295"/>
      <c r="BOM34" s="295"/>
      <c r="BON34" s="295"/>
      <c r="BOO34" s="295"/>
      <c r="BOP34" s="295"/>
      <c r="BOQ34" s="295"/>
      <c r="BOR34" s="295"/>
      <c r="BOS34" s="295"/>
      <c r="BOT34" s="295"/>
      <c r="BOU34" s="295"/>
      <c r="BOV34" s="295"/>
      <c r="BOW34" s="295"/>
      <c r="BOX34" s="295"/>
      <c r="BOY34" s="295"/>
      <c r="BOZ34" s="295"/>
      <c r="BPA34" s="295"/>
      <c r="BPB34" s="295"/>
      <c r="BPC34" s="295"/>
      <c r="BPD34" s="295"/>
      <c r="BPE34" s="295"/>
      <c r="BPF34" s="295"/>
      <c r="BPG34" s="295"/>
      <c r="BPH34" s="295"/>
      <c r="BPI34" s="295"/>
      <c r="BPJ34" s="295"/>
      <c r="BPK34" s="295"/>
      <c r="BPL34" s="295"/>
      <c r="BPM34" s="295"/>
      <c r="BPN34" s="295"/>
      <c r="BPO34" s="295"/>
      <c r="BPP34" s="295"/>
      <c r="BPQ34" s="295"/>
      <c r="BPR34" s="295"/>
      <c r="BPS34" s="295"/>
      <c r="BPT34" s="295"/>
      <c r="BPU34" s="295"/>
      <c r="BPV34" s="295"/>
      <c r="BPW34" s="295"/>
      <c r="BPX34" s="295"/>
      <c r="BPY34" s="295"/>
      <c r="BPZ34" s="295"/>
      <c r="BQA34" s="295"/>
      <c r="BQB34" s="295"/>
      <c r="BQC34" s="295"/>
      <c r="BQD34" s="295"/>
      <c r="BQE34" s="295"/>
      <c r="BQF34" s="295"/>
      <c r="BQG34" s="295"/>
      <c r="BQH34" s="295"/>
      <c r="BQI34" s="295"/>
      <c r="BQJ34" s="295"/>
      <c r="BQK34" s="295"/>
      <c r="BQL34" s="295"/>
      <c r="BQM34" s="295"/>
      <c r="BQN34" s="295"/>
      <c r="BQO34" s="295"/>
      <c r="BQP34" s="295"/>
      <c r="BQQ34" s="295"/>
      <c r="BQR34" s="295"/>
      <c r="BQS34" s="295"/>
      <c r="BQT34" s="295"/>
      <c r="BQU34" s="295"/>
      <c r="BQV34" s="295"/>
      <c r="BQW34" s="295"/>
      <c r="BQX34" s="295"/>
      <c r="BQY34" s="295"/>
      <c r="BQZ34" s="295"/>
      <c r="BRA34" s="295"/>
      <c r="BRB34" s="295"/>
      <c r="BRC34" s="295"/>
      <c r="BRD34" s="295"/>
      <c r="BRE34" s="295"/>
      <c r="BRF34" s="295"/>
      <c r="BRG34" s="295"/>
      <c r="BRH34" s="295"/>
      <c r="BRI34" s="295"/>
      <c r="BRJ34" s="295"/>
      <c r="BRK34" s="295"/>
      <c r="BRL34" s="295"/>
      <c r="BRM34" s="295"/>
      <c r="BRN34" s="295"/>
      <c r="BRO34" s="295"/>
      <c r="BRP34" s="295"/>
      <c r="BRQ34" s="295"/>
      <c r="BRR34" s="295"/>
      <c r="BRS34" s="295"/>
      <c r="BRT34" s="295"/>
      <c r="BRU34" s="295"/>
      <c r="BRV34" s="295"/>
      <c r="BRW34" s="295"/>
      <c r="BRX34" s="295"/>
      <c r="BRY34" s="295"/>
      <c r="BRZ34" s="295"/>
      <c r="BSA34" s="295"/>
      <c r="BSB34" s="295"/>
      <c r="BSC34" s="295"/>
      <c r="BSD34" s="295"/>
      <c r="BSE34" s="295"/>
      <c r="BSF34" s="295"/>
      <c r="BSG34" s="295"/>
      <c r="BSH34" s="295"/>
      <c r="BSI34" s="295"/>
      <c r="BSJ34" s="295"/>
      <c r="BSK34" s="295"/>
      <c r="BSL34" s="295"/>
      <c r="BSM34" s="295"/>
      <c r="BSN34" s="295"/>
      <c r="BSO34" s="295"/>
      <c r="BSP34" s="295"/>
      <c r="BSQ34" s="295"/>
      <c r="BSR34" s="295"/>
      <c r="BSS34" s="295"/>
      <c r="BST34" s="295"/>
      <c r="BSU34" s="295"/>
      <c r="BSV34" s="295"/>
      <c r="BSW34" s="295"/>
      <c r="BSX34" s="295"/>
      <c r="BSY34" s="295"/>
      <c r="BSZ34" s="295"/>
      <c r="BTA34" s="295"/>
      <c r="BTB34" s="295"/>
      <c r="BTC34" s="295"/>
      <c r="BTD34" s="295"/>
      <c r="BTE34" s="295"/>
      <c r="BTF34" s="295"/>
      <c r="BTG34" s="295"/>
      <c r="BTH34" s="295"/>
      <c r="BTI34" s="295"/>
      <c r="BTJ34" s="295"/>
      <c r="BTK34" s="295"/>
      <c r="BTL34" s="295"/>
      <c r="BTM34" s="295"/>
      <c r="BTN34" s="295"/>
      <c r="BTO34" s="295"/>
      <c r="BTP34" s="295"/>
      <c r="BTQ34" s="295"/>
      <c r="BTR34" s="295"/>
      <c r="BTS34" s="295"/>
      <c r="BTT34" s="295"/>
      <c r="BTU34" s="295"/>
      <c r="BTV34" s="295"/>
      <c r="BTW34" s="295"/>
      <c r="BTX34" s="295"/>
      <c r="BTY34" s="295"/>
      <c r="BTZ34" s="295"/>
      <c r="BUA34" s="295"/>
      <c r="BUB34" s="295"/>
      <c r="BUC34" s="295"/>
      <c r="BUD34" s="295"/>
      <c r="BUE34" s="295"/>
      <c r="BUF34" s="295"/>
      <c r="BUG34" s="295"/>
      <c r="BUH34" s="295"/>
      <c r="BUI34" s="295"/>
      <c r="BUJ34" s="295"/>
      <c r="BUK34" s="295"/>
      <c r="BUL34" s="295"/>
      <c r="BUM34" s="295"/>
      <c r="BUN34" s="295"/>
      <c r="BUO34" s="295"/>
      <c r="BUP34" s="295"/>
      <c r="BUQ34" s="295"/>
      <c r="BUR34" s="295"/>
      <c r="BUS34" s="295"/>
      <c r="BUT34" s="295"/>
      <c r="BUU34" s="295"/>
      <c r="BUV34" s="295"/>
      <c r="BUW34" s="295"/>
      <c r="BUX34" s="295"/>
      <c r="BUY34" s="295"/>
      <c r="BUZ34" s="295"/>
      <c r="BVA34" s="295"/>
      <c r="BVB34" s="295"/>
      <c r="BVC34" s="295"/>
      <c r="BVD34" s="295"/>
      <c r="BVE34" s="295"/>
      <c r="BVF34" s="295"/>
      <c r="BVG34" s="295"/>
      <c r="BVH34" s="295"/>
      <c r="BVI34" s="295"/>
      <c r="BVJ34" s="295"/>
      <c r="BVK34" s="295"/>
      <c r="BVL34" s="295"/>
      <c r="BVM34" s="295"/>
      <c r="BVN34" s="295"/>
      <c r="BVO34" s="295"/>
      <c r="BVP34" s="295"/>
      <c r="BVQ34" s="295"/>
      <c r="BVR34" s="295"/>
      <c r="BVS34" s="295"/>
      <c r="BVT34" s="295"/>
      <c r="BVU34" s="295"/>
      <c r="BVV34" s="295"/>
      <c r="BVW34" s="295"/>
      <c r="BVX34" s="295"/>
      <c r="BVY34" s="295"/>
      <c r="BVZ34" s="295"/>
      <c r="BWA34" s="295"/>
      <c r="BWB34" s="295"/>
      <c r="BWC34" s="295"/>
      <c r="BWD34" s="295"/>
      <c r="BWE34" s="295"/>
      <c r="BWF34" s="295"/>
      <c r="BWG34" s="295"/>
      <c r="BWH34" s="295"/>
      <c r="BWI34" s="295"/>
      <c r="BWJ34" s="295"/>
      <c r="BWK34" s="295"/>
      <c r="BWL34" s="295"/>
      <c r="BWM34" s="295"/>
      <c r="BWN34" s="295"/>
      <c r="BWO34" s="295"/>
      <c r="BWP34" s="295"/>
      <c r="BWQ34" s="295"/>
      <c r="BWR34" s="295"/>
      <c r="BWS34" s="295"/>
      <c r="BWT34" s="295"/>
      <c r="BWU34" s="295"/>
      <c r="BWV34" s="295"/>
      <c r="BWW34" s="295"/>
      <c r="BWX34" s="295"/>
      <c r="BWY34" s="295"/>
      <c r="BWZ34" s="295"/>
      <c r="BXA34" s="295"/>
      <c r="BXB34" s="295"/>
      <c r="BXC34" s="295"/>
      <c r="BXD34" s="295"/>
      <c r="BXE34" s="295"/>
      <c r="BXF34" s="295"/>
      <c r="BXG34" s="295"/>
      <c r="BXH34" s="295"/>
      <c r="BXI34" s="295"/>
      <c r="BXJ34" s="295"/>
      <c r="BXK34" s="295"/>
      <c r="BXL34" s="295"/>
      <c r="BXM34" s="295"/>
      <c r="BXN34" s="295"/>
      <c r="BXO34" s="295"/>
      <c r="BXP34" s="295"/>
      <c r="BXQ34" s="295"/>
      <c r="BXR34" s="295"/>
      <c r="BXS34" s="295"/>
      <c r="BXT34" s="295"/>
      <c r="BXU34" s="295"/>
      <c r="BXV34" s="295"/>
      <c r="BXW34" s="295"/>
      <c r="BXX34" s="295"/>
      <c r="BXY34" s="295"/>
      <c r="BXZ34" s="295"/>
      <c r="BYA34" s="295"/>
      <c r="BYB34" s="295"/>
      <c r="BYC34" s="295"/>
      <c r="BYD34" s="295"/>
      <c r="BYE34" s="295"/>
      <c r="BYF34" s="295"/>
      <c r="BYG34" s="295"/>
      <c r="BYH34" s="295"/>
      <c r="BYI34" s="295"/>
      <c r="BYJ34" s="295"/>
      <c r="BYK34" s="295"/>
      <c r="BYL34" s="295"/>
      <c r="BYM34" s="295"/>
      <c r="BYN34" s="295"/>
      <c r="BYO34" s="295"/>
      <c r="BYP34" s="295"/>
      <c r="BYQ34" s="295"/>
      <c r="BYR34" s="295"/>
      <c r="BYS34" s="295"/>
      <c r="BYT34" s="295"/>
      <c r="BYU34" s="295"/>
      <c r="BYV34" s="295"/>
      <c r="BYW34" s="295"/>
      <c r="BYX34" s="295"/>
      <c r="BYY34" s="295"/>
      <c r="BYZ34" s="295"/>
      <c r="BZA34" s="295"/>
      <c r="BZB34" s="295"/>
      <c r="BZC34" s="295"/>
      <c r="BZD34" s="295"/>
      <c r="BZE34" s="295"/>
      <c r="BZF34" s="295"/>
      <c r="BZG34" s="295"/>
      <c r="BZH34" s="295"/>
      <c r="BZI34" s="295"/>
      <c r="BZJ34" s="295"/>
      <c r="BZK34" s="295"/>
      <c r="BZL34" s="295"/>
      <c r="BZM34" s="295"/>
      <c r="BZN34" s="295"/>
      <c r="BZO34" s="295"/>
      <c r="BZP34" s="295"/>
      <c r="BZQ34" s="295"/>
      <c r="BZR34" s="295"/>
      <c r="BZS34" s="295"/>
      <c r="BZT34" s="295"/>
      <c r="BZU34" s="295"/>
      <c r="BZV34" s="295"/>
      <c r="BZW34" s="295"/>
      <c r="BZX34" s="295"/>
      <c r="BZY34" s="295"/>
      <c r="BZZ34" s="295"/>
      <c r="CAA34" s="295"/>
      <c r="CAB34" s="295"/>
      <c r="CAC34" s="295"/>
      <c r="CAD34" s="295"/>
      <c r="CAE34" s="295"/>
      <c r="CAF34" s="295"/>
      <c r="CAG34" s="295"/>
      <c r="CAH34" s="295"/>
      <c r="CAI34" s="295"/>
      <c r="CAJ34" s="295"/>
      <c r="CAK34" s="295"/>
      <c r="CAL34" s="295"/>
      <c r="CAM34" s="295"/>
      <c r="CAN34" s="295"/>
      <c r="CAO34" s="295"/>
      <c r="CAP34" s="295"/>
      <c r="CAQ34" s="295"/>
      <c r="CAR34" s="295"/>
      <c r="CAS34" s="295"/>
      <c r="CAT34" s="295"/>
      <c r="CAU34" s="295"/>
      <c r="CAV34" s="295"/>
      <c r="CAW34" s="295"/>
      <c r="CAX34" s="295"/>
      <c r="CAY34" s="295"/>
      <c r="CAZ34" s="295"/>
      <c r="CBA34" s="295"/>
      <c r="CBB34" s="295"/>
      <c r="CBC34" s="295"/>
      <c r="CBD34" s="295"/>
      <c r="CBE34" s="295"/>
      <c r="CBF34" s="295"/>
      <c r="CBG34" s="295"/>
      <c r="CBH34" s="295"/>
      <c r="CBI34" s="295"/>
      <c r="CBJ34" s="295"/>
      <c r="CBK34" s="295"/>
      <c r="CBL34" s="295"/>
      <c r="CBM34" s="295"/>
      <c r="CBN34" s="295"/>
      <c r="CBO34" s="295"/>
      <c r="CBP34" s="295"/>
      <c r="CBQ34" s="295"/>
      <c r="CBR34" s="295"/>
      <c r="CBS34" s="295"/>
      <c r="CBT34" s="295"/>
      <c r="CBU34" s="295"/>
      <c r="CBV34" s="295"/>
      <c r="CBW34" s="295"/>
      <c r="CBX34" s="295"/>
      <c r="CBY34" s="295"/>
      <c r="CBZ34" s="295"/>
      <c r="CCA34" s="295"/>
      <c r="CCB34" s="295"/>
      <c r="CCC34" s="295"/>
      <c r="CCD34" s="295"/>
      <c r="CCE34" s="295"/>
      <c r="CCF34" s="295"/>
      <c r="CCG34" s="295"/>
      <c r="CCH34" s="295"/>
      <c r="CCI34" s="295"/>
      <c r="CCJ34" s="295"/>
      <c r="CCK34" s="295"/>
      <c r="CCL34" s="295"/>
      <c r="CCM34" s="295"/>
      <c r="CCN34" s="295"/>
      <c r="CCO34" s="295"/>
      <c r="CCP34" s="295"/>
      <c r="CCQ34" s="295"/>
      <c r="CCR34" s="295"/>
      <c r="CCS34" s="295"/>
      <c r="CCT34" s="295"/>
      <c r="CCU34" s="295"/>
      <c r="CCV34" s="295"/>
      <c r="CCW34" s="295"/>
      <c r="CCX34" s="295"/>
      <c r="CCY34" s="295"/>
      <c r="CCZ34" s="295"/>
      <c r="CDA34" s="295"/>
      <c r="CDB34" s="295"/>
      <c r="CDC34" s="295"/>
      <c r="CDD34" s="295"/>
      <c r="CDE34" s="295"/>
      <c r="CDF34" s="295"/>
      <c r="CDG34" s="295"/>
      <c r="CDH34" s="295"/>
      <c r="CDI34" s="295"/>
      <c r="CDJ34" s="295"/>
      <c r="CDK34" s="295"/>
      <c r="CDL34" s="295"/>
      <c r="CDM34" s="295"/>
      <c r="CDN34" s="295"/>
      <c r="CDO34" s="295"/>
      <c r="CDP34" s="295"/>
      <c r="CDQ34" s="295"/>
      <c r="CDR34" s="295"/>
      <c r="CDS34" s="295"/>
      <c r="CDT34" s="295"/>
      <c r="CDU34" s="295"/>
      <c r="CDV34" s="295"/>
      <c r="CDW34" s="295"/>
      <c r="CDX34" s="295"/>
      <c r="CDY34" s="295"/>
      <c r="CDZ34" s="295"/>
      <c r="CEA34" s="295"/>
      <c r="CEB34" s="295"/>
      <c r="CEC34" s="295"/>
      <c r="CED34" s="295"/>
      <c r="CEE34" s="295"/>
      <c r="CEF34" s="295"/>
      <c r="CEG34" s="295"/>
      <c r="CEH34" s="295"/>
      <c r="CEI34" s="295"/>
      <c r="CEJ34" s="295"/>
      <c r="CEK34" s="295"/>
      <c r="CEL34" s="295"/>
      <c r="CEM34" s="295"/>
      <c r="CEN34" s="295"/>
      <c r="CEO34" s="295"/>
      <c r="CEP34" s="295"/>
      <c r="CEQ34" s="295"/>
      <c r="CER34" s="295"/>
      <c r="CES34" s="295"/>
      <c r="CET34" s="295"/>
      <c r="CEU34" s="295"/>
      <c r="CEV34" s="295"/>
      <c r="CEW34" s="295"/>
      <c r="CEX34" s="295"/>
      <c r="CEY34" s="295"/>
      <c r="CEZ34" s="295"/>
      <c r="CFA34" s="295"/>
      <c r="CFB34" s="295"/>
      <c r="CFC34" s="295"/>
      <c r="CFD34" s="295"/>
      <c r="CFE34" s="295"/>
      <c r="CFF34" s="295"/>
      <c r="CFG34" s="295"/>
      <c r="CFH34" s="295"/>
      <c r="CFI34" s="295"/>
      <c r="CFJ34" s="295"/>
      <c r="CFK34" s="295"/>
      <c r="CFL34" s="295"/>
      <c r="CFM34" s="295"/>
      <c r="CFN34" s="295"/>
      <c r="CFO34" s="295"/>
      <c r="CFP34" s="295"/>
      <c r="CFQ34" s="295"/>
      <c r="CFR34" s="295"/>
      <c r="CFS34" s="295"/>
      <c r="CFT34" s="295"/>
      <c r="CFU34" s="295"/>
      <c r="CFV34" s="295"/>
      <c r="CFW34" s="295"/>
      <c r="CFX34" s="295"/>
      <c r="CFY34" s="295"/>
      <c r="CFZ34" s="295"/>
      <c r="CGA34" s="295"/>
      <c r="CGB34" s="295"/>
      <c r="CGC34" s="295"/>
      <c r="CGD34" s="295"/>
      <c r="CGE34" s="295"/>
      <c r="CGF34" s="295"/>
      <c r="CGG34" s="295"/>
      <c r="CGH34" s="295"/>
      <c r="CGI34" s="295"/>
      <c r="CGJ34" s="295"/>
      <c r="CGK34" s="295"/>
      <c r="CGL34" s="295"/>
      <c r="CGM34" s="295"/>
      <c r="CGN34" s="295"/>
      <c r="CGO34" s="295"/>
      <c r="CGP34" s="295"/>
      <c r="CGQ34" s="295"/>
      <c r="CGR34" s="295"/>
      <c r="CGS34" s="295"/>
      <c r="CGT34" s="295"/>
      <c r="CGU34" s="295"/>
      <c r="CGV34" s="295"/>
      <c r="CGW34" s="295"/>
      <c r="CGX34" s="295"/>
      <c r="CGY34" s="295"/>
      <c r="CGZ34" s="295"/>
      <c r="CHA34" s="295"/>
      <c r="CHB34" s="295"/>
      <c r="CHC34" s="295"/>
      <c r="CHD34" s="295"/>
      <c r="CHE34" s="295"/>
      <c r="CHF34" s="295"/>
      <c r="CHG34" s="295"/>
      <c r="CHH34" s="295"/>
      <c r="CHI34" s="295"/>
      <c r="CHJ34" s="295"/>
      <c r="CHK34" s="295"/>
      <c r="CHL34" s="295"/>
      <c r="CHM34" s="295"/>
      <c r="CHN34" s="295"/>
      <c r="CHO34" s="295"/>
      <c r="CHP34" s="295"/>
      <c r="CHQ34" s="295"/>
      <c r="CHR34" s="295"/>
      <c r="CHS34" s="295"/>
      <c r="CHT34" s="295"/>
      <c r="CHU34" s="295"/>
      <c r="CHV34" s="295"/>
      <c r="CHW34" s="295"/>
      <c r="CHX34" s="295"/>
      <c r="CHY34" s="295"/>
      <c r="CHZ34" s="295"/>
      <c r="CIA34" s="295"/>
      <c r="CIB34" s="295"/>
      <c r="CIC34" s="295"/>
      <c r="CID34" s="295"/>
      <c r="CIE34" s="295"/>
      <c r="CIF34" s="295"/>
      <c r="CIG34" s="295"/>
      <c r="CIH34" s="295"/>
      <c r="CII34" s="295"/>
      <c r="CIJ34" s="295"/>
      <c r="CIK34" s="295"/>
      <c r="CIL34" s="295"/>
      <c r="CIM34" s="295"/>
      <c r="CIN34" s="295"/>
      <c r="CIO34" s="295"/>
      <c r="CIP34" s="295"/>
      <c r="CIQ34" s="295"/>
      <c r="CIR34" s="295"/>
      <c r="CIS34" s="295"/>
      <c r="CIT34" s="295"/>
      <c r="CIU34" s="295"/>
      <c r="CIV34" s="295"/>
      <c r="CIW34" s="295"/>
      <c r="CIX34" s="295"/>
      <c r="CIY34" s="295"/>
      <c r="CIZ34" s="295"/>
      <c r="CJA34" s="295"/>
      <c r="CJB34" s="295"/>
      <c r="CJC34" s="295"/>
      <c r="CJD34" s="295"/>
      <c r="CJE34" s="295"/>
      <c r="CJF34" s="295"/>
      <c r="CJG34" s="295"/>
      <c r="CJH34" s="295"/>
      <c r="CJI34" s="295"/>
      <c r="CJJ34" s="295"/>
      <c r="CJK34" s="295"/>
      <c r="CJL34" s="295"/>
      <c r="CJM34" s="295"/>
      <c r="CJN34" s="295"/>
      <c r="CJO34" s="295"/>
      <c r="CJP34" s="295"/>
      <c r="CJQ34" s="295"/>
      <c r="CJR34" s="295"/>
      <c r="CJS34" s="295"/>
      <c r="CJT34" s="295"/>
      <c r="CJU34" s="295"/>
      <c r="CJV34" s="295"/>
      <c r="CJW34" s="295"/>
      <c r="CJX34" s="295"/>
      <c r="CJY34" s="295"/>
      <c r="CJZ34" s="295"/>
      <c r="CKA34" s="295"/>
      <c r="CKB34" s="295"/>
      <c r="CKC34" s="295"/>
      <c r="CKD34" s="295"/>
      <c r="CKE34" s="295"/>
      <c r="CKF34" s="295"/>
      <c r="CKG34" s="295"/>
      <c r="CKH34" s="295"/>
      <c r="CKI34" s="295"/>
      <c r="CKJ34" s="295"/>
      <c r="CKK34" s="295"/>
      <c r="CKL34" s="295"/>
      <c r="CKM34" s="295"/>
      <c r="CKN34" s="295"/>
      <c r="CKO34" s="295"/>
      <c r="CKP34" s="295"/>
      <c r="CKQ34" s="295"/>
      <c r="CKR34" s="295"/>
      <c r="CKS34" s="295"/>
      <c r="CKT34" s="295"/>
      <c r="CKU34" s="295"/>
      <c r="CKV34" s="295"/>
      <c r="CKW34" s="295"/>
      <c r="CKX34" s="295"/>
      <c r="CKY34" s="295"/>
      <c r="CKZ34" s="295"/>
      <c r="CLA34" s="295"/>
      <c r="CLB34" s="295"/>
      <c r="CLC34" s="295"/>
      <c r="CLD34" s="295"/>
      <c r="CLE34" s="295"/>
      <c r="CLF34" s="295"/>
      <c r="CLG34" s="295"/>
      <c r="CLH34" s="295"/>
      <c r="CLI34" s="295"/>
      <c r="CLJ34" s="295"/>
      <c r="CLK34" s="295"/>
      <c r="CLL34" s="295"/>
      <c r="CLM34" s="295"/>
      <c r="CLN34" s="295"/>
      <c r="CLO34" s="295"/>
      <c r="CLP34" s="295"/>
      <c r="CLQ34" s="295"/>
      <c r="CLR34" s="295"/>
      <c r="CLS34" s="295"/>
      <c r="CLT34" s="295"/>
      <c r="CLU34" s="295"/>
      <c r="CLV34" s="295"/>
      <c r="CLW34" s="295"/>
      <c r="CLX34" s="295"/>
      <c r="CLY34" s="295"/>
      <c r="CLZ34" s="295"/>
      <c r="CMA34" s="295"/>
      <c r="CMB34" s="295"/>
      <c r="CMC34" s="295"/>
      <c r="CMD34" s="295"/>
      <c r="CME34" s="295"/>
      <c r="CMF34" s="295"/>
      <c r="CMG34" s="295"/>
      <c r="CMH34" s="295"/>
      <c r="CMI34" s="295"/>
      <c r="CMJ34" s="295"/>
      <c r="CMK34" s="295"/>
      <c r="CML34" s="295"/>
      <c r="CMM34" s="295"/>
      <c r="CMN34" s="295"/>
      <c r="CMO34" s="295"/>
      <c r="CMP34" s="295"/>
      <c r="CMQ34" s="295"/>
      <c r="CMR34" s="295"/>
      <c r="CMS34" s="295"/>
      <c r="CMT34" s="295"/>
      <c r="CMU34" s="295"/>
      <c r="CMV34" s="295"/>
      <c r="CMW34" s="295"/>
      <c r="CMX34" s="295"/>
      <c r="CMY34" s="295"/>
      <c r="CMZ34" s="295"/>
      <c r="CNA34" s="295"/>
      <c r="CNB34" s="295"/>
      <c r="CNC34" s="295"/>
      <c r="CND34" s="295"/>
      <c r="CNE34" s="295"/>
      <c r="CNF34" s="295"/>
      <c r="CNG34" s="295"/>
      <c r="CNH34" s="295"/>
      <c r="CNI34" s="295"/>
      <c r="CNJ34" s="295"/>
      <c r="CNK34" s="295"/>
      <c r="CNL34" s="295"/>
      <c r="CNM34" s="295"/>
      <c r="CNN34" s="295"/>
      <c r="CNO34" s="295"/>
      <c r="CNP34" s="295"/>
      <c r="CNQ34" s="295"/>
      <c r="CNR34" s="295"/>
      <c r="CNS34" s="295"/>
      <c r="CNT34" s="295"/>
      <c r="CNU34" s="295"/>
      <c r="CNV34" s="295"/>
      <c r="CNW34" s="295"/>
      <c r="CNX34" s="295"/>
      <c r="CNY34" s="295"/>
      <c r="CNZ34" s="295"/>
      <c r="COA34" s="295"/>
      <c r="COB34" s="295"/>
      <c r="COC34" s="295"/>
      <c r="COD34" s="295"/>
      <c r="COE34" s="295"/>
      <c r="COF34" s="295"/>
      <c r="COG34" s="295"/>
      <c r="COH34" s="295"/>
      <c r="COI34" s="295"/>
      <c r="COJ34" s="295"/>
      <c r="COK34" s="295"/>
      <c r="COL34" s="295"/>
      <c r="COM34" s="295"/>
      <c r="CON34" s="295"/>
      <c r="COO34" s="295"/>
      <c r="COP34" s="295"/>
      <c r="COQ34" s="295"/>
      <c r="COR34" s="295"/>
      <c r="COS34" s="295"/>
      <c r="COT34" s="295"/>
      <c r="COU34" s="295"/>
      <c r="COV34" s="295"/>
      <c r="COW34" s="295"/>
      <c r="COX34" s="295"/>
      <c r="COY34" s="295"/>
      <c r="COZ34" s="295"/>
      <c r="CPA34" s="295"/>
      <c r="CPB34" s="295"/>
      <c r="CPC34" s="295"/>
      <c r="CPD34" s="295"/>
      <c r="CPE34" s="295"/>
      <c r="CPF34" s="295"/>
      <c r="CPG34" s="295"/>
      <c r="CPH34" s="295"/>
      <c r="CPI34" s="295"/>
      <c r="CPJ34" s="295"/>
      <c r="CPK34" s="295"/>
      <c r="CPL34" s="295"/>
      <c r="CPM34" s="295"/>
      <c r="CPN34" s="295"/>
      <c r="CPO34" s="295"/>
      <c r="CPP34" s="295"/>
      <c r="CPQ34" s="295"/>
      <c r="CPR34" s="295"/>
      <c r="CPS34" s="295"/>
      <c r="CPT34" s="295"/>
      <c r="CPU34" s="295"/>
      <c r="CPV34" s="295"/>
      <c r="CPW34" s="295"/>
      <c r="CPX34" s="295"/>
      <c r="CPY34" s="295"/>
      <c r="CPZ34" s="295"/>
      <c r="CQA34" s="295"/>
      <c r="CQB34" s="295"/>
      <c r="CQC34" s="295"/>
      <c r="CQD34" s="295"/>
      <c r="CQE34" s="295"/>
      <c r="CQF34" s="295"/>
      <c r="CQG34" s="295"/>
      <c r="CQH34" s="295"/>
      <c r="CQI34" s="295"/>
      <c r="CQJ34" s="295"/>
      <c r="CQK34" s="295"/>
      <c r="CQL34" s="295"/>
      <c r="CQM34" s="295"/>
      <c r="CQN34" s="295"/>
      <c r="CQO34" s="295"/>
      <c r="CQP34" s="295"/>
      <c r="CQQ34" s="295"/>
      <c r="CQR34" s="295"/>
      <c r="CQS34" s="295"/>
      <c r="CQT34" s="295"/>
      <c r="CQU34" s="295"/>
      <c r="CQV34" s="295"/>
      <c r="CQW34" s="295"/>
      <c r="CQX34" s="295"/>
      <c r="CQY34" s="295"/>
      <c r="CQZ34" s="295"/>
      <c r="CRA34" s="295"/>
      <c r="CRB34" s="295"/>
      <c r="CRC34" s="295"/>
      <c r="CRD34" s="295"/>
      <c r="CRE34" s="295"/>
      <c r="CRF34" s="295"/>
      <c r="CRG34" s="295"/>
      <c r="CRH34" s="295"/>
      <c r="CRI34" s="295"/>
      <c r="CRJ34" s="295"/>
      <c r="CRK34" s="295"/>
      <c r="CRL34" s="295"/>
      <c r="CRM34" s="295"/>
      <c r="CRN34" s="295"/>
      <c r="CRO34" s="295"/>
      <c r="CRP34" s="295"/>
      <c r="CRQ34" s="295"/>
      <c r="CRR34" s="295"/>
      <c r="CRS34" s="295"/>
      <c r="CRT34" s="295"/>
      <c r="CRU34" s="295"/>
      <c r="CRV34" s="295"/>
      <c r="CRW34" s="295"/>
      <c r="CRX34" s="295"/>
      <c r="CRY34" s="295"/>
      <c r="CRZ34" s="295"/>
      <c r="CSA34" s="295"/>
      <c r="CSB34" s="295"/>
      <c r="CSC34" s="295"/>
      <c r="CSD34" s="295"/>
      <c r="CSE34" s="295"/>
      <c r="CSF34" s="295"/>
      <c r="CSG34" s="295"/>
      <c r="CSH34" s="295"/>
      <c r="CSI34" s="295"/>
      <c r="CSJ34" s="295"/>
      <c r="CSK34" s="295"/>
      <c r="CSL34" s="295"/>
      <c r="CSM34" s="295"/>
      <c r="CSN34" s="295"/>
      <c r="CSO34" s="295"/>
      <c r="CSP34" s="295"/>
      <c r="CSQ34" s="295"/>
      <c r="CSR34" s="295"/>
      <c r="CSS34" s="295"/>
      <c r="CST34" s="295"/>
      <c r="CSU34" s="295"/>
      <c r="CSV34" s="295"/>
      <c r="CSW34" s="295"/>
      <c r="CSX34" s="295"/>
      <c r="CSY34" s="295"/>
      <c r="CSZ34" s="295"/>
      <c r="CTA34" s="295"/>
      <c r="CTB34" s="295"/>
      <c r="CTC34" s="295"/>
      <c r="CTD34" s="295"/>
      <c r="CTE34" s="295"/>
      <c r="CTF34" s="295"/>
      <c r="CTG34" s="295"/>
      <c r="CTH34" s="295"/>
      <c r="CTI34" s="295"/>
      <c r="CTJ34" s="295"/>
      <c r="CTK34" s="295"/>
      <c r="CTL34" s="295"/>
      <c r="CTM34" s="295"/>
      <c r="CTN34" s="295"/>
      <c r="CTO34" s="295"/>
      <c r="CTP34" s="295"/>
      <c r="CTQ34" s="295"/>
      <c r="CTR34" s="295"/>
      <c r="CTS34" s="295"/>
      <c r="CTT34" s="295"/>
      <c r="CTU34" s="295"/>
      <c r="CTV34" s="295"/>
      <c r="CTW34" s="295"/>
      <c r="CTX34" s="295"/>
      <c r="CTY34" s="295"/>
      <c r="CTZ34" s="295"/>
      <c r="CUA34" s="295"/>
      <c r="CUB34" s="295"/>
      <c r="CUC34" s="295"/>
      <c r="CUD34" s="295"/>
      <c r="CUE34" s="295"/>
      <c r="CUF34" s="295"/>
      <c r="CUG34" s="295"/>
      <c r="CUH34" s="295"/>
      <c r="CUI34" s="295"/>
      <c r="CUJ34" s="295"/>
      <c r="CUK34" s="295"/>
      <c r="CUL34" s="295"/>
      <c r="CUM34" s="295"/>
      <c r="CUN34" s="295"/>
      <c r="CUO34" s="295"/>
      <c r="CUP34" s="295"/>
      <c r="CUQ34" s="295"/>
      <c r="CUR34" s="295"/>
      <c r="CUS34" s="295"/>
      <c r="CUT34" s="295"/>
      <c r="CUU34" s="295"/>
      <c r="CUV34" s="295"/>
      <c r="CUW34" s="295"/>
      <c r="CUX34" s="295"/>
      <c r="CUY34" s="295"/>
      <c r="CUZ34" s="295"/>
      <c r="CVA34" s="295"/>
      <c r="CVB34" s="295"/>
      <c r="CVC34" s="295"/>
      <c r="CVD34" s="295"/>
      <c r="CVE34" s="295"/>
      <c r="CVF34" s="295"/>
      <c r="CVG34" s="295"/>
      <c r="CVH34" s="295"/>
      <c r="CVI34" s="295"/>
      <c r="CVJ34" s="295"/>
      <c r="CVK34" s="295"/>
      <c r="CVL34" s="295"/>
      <c r="CVM34" s="295"/>
      <c r="CVN34" s="295"/>
      <c r="CVO34" s="295"/>
      <c r="CVP34" s="295"/>
      <c r="CVQ34" s="295"/>
      <c r="CVR34" s="295"/>
      <c r="CVS34" s="295"/>
      <c r="CVT34" s="295"/>
      <c r="CVU34" s="295"/>
      <c r="CVV34" s="295"/>
      <c r="CVW34" s="295"/>
      <c r="CVX34" s="295"/>
      <c r="CVY34" s="295"/>
      <c r="CVZ34" s="295"/>
      <c r="CWA34" s="295"/>
      <c r="CWB34" s="295"/>
      <c r="CWC34" s="295"/>
      <c r="CWD34" s="295"/>
      <c r="CWE34" s="295"/>
      <c r="CWF34" s="295"/>
      <c r="CWG34" s="295"/>
      <c r="CWH34" s="295"/>
      <c r="CWI34" s="295"/>
      <c r="CWJ34" s="295"/>
      <c r="CWK34" s="295"/>
      <c r="CWL34" s="295"/>
      <c r="CWM34" s="295"/>
      <c r="CWN34" s="295"/>
      <c r="CWO34" s="295"/>
      <c r="CWP34" s="295"/>
      <c r="CWQ34" s="295"/>
      <c r="CWR34" s="295"/>
      <c r="CWS34" s="295"/>
      <c r="CWT34" s="295"/>
      <c r="CWU34" s="295"/>
      <c r="CWV34" s="295"/>
      <c r="CWW34" s="295"/>
      <c r="CWX34" s="295"/>
      <c r="CWY34" s="295"/>
      <c r="CWZ34" s="295"/>
      <c r="CXA34" s="295"/>
      <c r="CXB34" s="295"/>
      <c r="CXC34" s="295"/>
      <c r="CXD34" s="295"/>
      <c r="CXE34" s="295"/>
      <c r="CXF34" s="295"/>
      <c r="CXG34" s="295"/>
      <c r="CXH34" s="295"/>
      <c r="CXI34" s="295"/>
      <c r="CXJ34" s="295"/>
      <c r="CXK34" s="295"/>
      <c r="CXL34" s="295"/>
      <c r="CXM34" s="295"/>
      <c r="CXN34" s="295"/>
      <c r="CXO34" s="295"/>
      <c r="CXP34" s="295"/>
      <c r="CXQ34" s="295"/>
      <c r="CXR34" s="295"/>
      <c r="CXS34" s="295"/>
      <c r="CXT34" s="295"/>
      <c r="CXU34" s="295"/>
      <c r="CXV34" s="295"/>
      <c r="CXW34" s="295"/>
      <c r="CXX34" s="295"/>
      <c r="CXY34" s="295"/>
      <c r="CXZ34" s="295"/>
      <c r="CYA34" s="295"/>
      <c r="CYB34" s="295"/>
      <c r="CYC34" s="295"/>
      <c r="CYD34" s="295"/>
      <c r="CYE34" s="295"/>
      <c r="CYF34" s="295"/>
      <c r="CYG34" s="295"/>
      <c r="CYH34" s="295"/>
      <c r="CYI34" s="295"/>
      <c r="CYJ34" s="295"/>
      <c r="CYK34" s="295"/>
      <c r="CYL34" s="295"/>
      <c r="CYM34" s="295"/>
      <c r="CYN34" s="295"/>
      <c r="CYO34" s="295"/>
      <c r="CYP34" s="295"/>
      <c r="CYQ34" s="295"/>
      <c r="CYR34" s="295"/>
      <c r="CYS34" s="295"/>
      <c r="CYT34" s="295"/>
      <c r="CYU34" s="295"/>
      <c r="CYV34" s="295"/>
      <c r="CYW34" s="295"/>
      <c r="CYX34" s="295"/>
      <c r="CYY34" s="295"/>
      <c r="CYZ34" s="295"/>
      <c r="CZA34" s="295"/>
      <c r="CZB34" s="295"/>
      <c r="CZC34" s="295"/>
      <c r="CZD34" s="295"/>
      <c r="CZE34" s="295"/>
      <c r="CZF34" s="295"/>
      <c r="CZG34" s="295"/>
      <c r="CZH34" s="295"/>
      <c r="CZI34" s="295"/>
      <c r="CZJ34" s="295"/>
      <c r="CZK34" s="295"/>
      <c r="CZL34" s="295"/>
      <c r="CZM34" s="295"/>
      <c r="CZN34" s="295"/>
      <c r="CZO34" s="295"/>
      <c r="CZP34" s="295"/>
      <c r="CZQ34" s="295"/>
      <c r="CZR34" s="295"/>
      <c r="CZS34" s="295"/>
      <c r="CZT34" s="295"/>
      <c r="CZU34" s="295"/>
      <c r="CZV34" s="295"/>
      <c r="CZW34" s="295"/>
      <c r="CZX34" s="295"/>
      <c r="CZY34" s="295"/>
      <c r="CZZ34" s="295"/>
      <c r="DAA34" s="295"/>
      <c r="DAB34" s="295"/>
      <c r="DAC34" s="295"/>
      <c r="DAD34" s="295"/>
      <c r="DAE34" s="295"/>
      <c r="DAF34" s="295"/>
      <c r="DAG34" s="295"/>
      <c r="DAH34" s="295"/>
      <c r="DAI34" s="295"/>
      <c r="DAJ34" s="295"/>
      <c r="DAK34" s="295"/>
      <c r="DAL34" s="295"/>
      <c r="DAM34" s="295"/>
      <c r="DAN34" s="295"/>
      <c r="DAO34" s="295"/>
      <c r="DAP34" s="295"/>
      <c r="DAQ34" s="295"/>
      <c r="DAR34" s="295"/>
      <c r="DAS34" s="295"/>
      <c r="DAT34" s="295"/>
      <c r="DAU34" s="295"/>
      <c r="DAV34" s="295"/>
      <c r="DAW34" s="295"/>
      <c r="DAX34" s="295"/>
      <c r="DAY34" s="295"/>
      <c r="DAZ34" s="295"/>
      <c r="DBA34" s="295"/>
      <c r="DBB34" s="295"/>
      <c r="DBC34" s="295"/>
      <c r="DBD34" s="295"/>
      <c r="DBE34" s="295"/>
      <c r="DBF34" s="295"/>
      <c r="DBG34" s="295"/>
      <c r="DBH34" s="295"/>
      <c r="DBI34" s="295"/>
      <c r="DBJ34" s="295"/>
      <c r="DBK34" s="295"/>
      <c r="DBL34" s="295"/>
      <c r="DBM34" s="295"/>
      <c r="DBN34" s="295"/>
      <c r="DBO34" s="295"/>
      <c r="DBP34" s="295"/>
      <c r="DBQ34" s="295"/>
      <c r="DBR34" s="295"/>
      <c r="DBS34" s="295"/>
      <c r="DBT34" s="295"/>
      <c r="DBU34" s="295"/>
      <c r="DBV34" s="295"/>
      <c r="DBW34" s="295"/>
      <c r="DBX34" s="295"/>
      <c r="DBY34" s="295"/>
      <c r="DBZ34" s="295"/>
      <c r="DCA34" s="295"/>
      <c r="DCB34" s="295"/>
      <c r="DCC34" s="295"/>
      <c r="DCD34" s="295"/>
      <c r="DCE34" s="295"/>
      <c r="DCF34" s="295"/>
      <c r="DCG34" s="295"/>
      <c r="DCH34" s="295"/>
      <c r="DCI34" s="295"/>
      <c r="DCJ34" s="295"/>
      <c r="DCK34" s="295"/>
      <c r="DCL34" s="295"/>
      <c r="DCM34" s="295"/>
      <c r="DCN34" s="295"/>
      <c r="DCO34" s="295"/>
      <c r="DCP34" s="295"/>
      <c r="DCQ34" s="295"/>
      <c r="DCR34" s="295"/>
      <c r="DCS34" s="295"/>
      <c r="DCT34" s="295"/>
      <c r="DCU34" s="295"/>
      <c r="DCV34" s="295"/>
      <c r="DCW34" s="295"/>
      <c r="DCX34" s="295"/>
      <c r="DCY34" s="295"/>
      <c r="DCZ34" s="295"/>
      <c r="DDA34" s="295"/>
      <c r="DDB34" s="295"/>
      <c r="DDC34" s="295"/>
      <c r="DDD34" s="295"/>
      <c r="DDE34" s="295"/>
      <c r="DDF34" s="295"/>
      <c r="DDG34" s="295"/>
      <c r="DDH34" s="295"/>
      <c r="DDI34" s="295"/>
      <c r="DDJ34" s="295"/>
      <c r="DDK34" s="295"/>
      <c r="DDL34" s="295"/>
      <c r="DDM34" s="295"/>
      <c r="DDN34" s="295"/>
      <c r="DDO34" s="295"/>
      <c r="DDP34" s="295"/>
      <c r="DDQ34" s="295"/>
      <c r="DDR34" s="295"/>
      <c r="DDS34" s="295"/>
      <c r="DDT34" s="295"/>
      <c r="DDU34" s="295"/>
      <c r="DDV34" s="295"/>
      <c r="DDW34" s="295"/>
      <c r="DDX34" s="295"/>
      <c r="DDY34" s="295"/>
      <c r="DDZ34" s="295"/>
      <c r="DEA34" s="295"/>
      <c r="DEB34" s="295"/>
      <c r="DEC34" s="295"/>
      <c r="DED34" s="295"/>
      <c r="DEE34" s="295"/>
      <c r="DEF34" s="295"/>
      <c r="DEG34" s="295"/>
      <c r="DEH34" s="295"/>
      <c r="DEI34" s="295"/>
      <c r="DEJ34" s="295"/>
      <c r="DEK34" s="295"/>
      <c r="DEL34" s="295"/>
      <c r="DEM34" s="295"/>
      <c r="DEN34" s="295"/>
      <c r="DEO34" s="295"/>
      <c r="DEP34" s="295"/>
      <c r="DEQ34" s="295"/>
      <c r="DER34" s="295"/>
      <c r="DES34" s="295"/>
      <c r="DET34" s="295"/>
      <c r="DEU34" s="295"/>
      <c r="DEV34" s="295"/>
      <c r="DEW34" s="295"/>
      <c r="DEX34" s="295"/>
      <c r="DEY34" s="295"/>
      <c r="DEZ34" s="295"/>
      <c r="DFA34" s="295"/>
      <c r="DFB34" s="295"/>
      <c r="DFC34" s="295"/>
      <c r="DFD34" s="295"/>
      <c r="DFE34" s="295"/>
      <c r="DFF34" s="295"/>
      <c r="DFG34" s="295"/>
      <c r="DFH34" s="295"/>
      <c r="DFI34" s="295"/>
      <c r="DFJ34" s="295"/>
      <c r="DFK34" s="295"/>
      <c r="DFL34" s="295"/>
      <c r="DFM34" s="295"/>
      <c r="DFN34" s="295"/>
      <c r="DFO34" s="295"/>
      <c r="DFP34" s="295"/>
      <c r="DFQ34" s="295"/>
      <c r="DFR34" s="295"/>
      <c r="DFS34" s="295"/>
      <c r="DFT34" s="295"/>
      <c r="DFU34" s="295"/>
      <c r="DFV34" s="295"/>
      <c r="DFW34" s="295"/>
      <c r="DFX34" s="295"/>
      <c r="DFY34" s="295"/>
      <c r="DFZ34" s="295"/>
      <c r="DGA34" s="295"/>
      <c r="DGB34" s="295"/>
      <c r="DGC34" s="295"/>
      <c r="DGD34" s="295"/>
      <c r="DGE34" s="295"/>
      <c r="DGF34" s="295"/>
      <c r="DGG34" s="295"/>
      <c r="DGH34" s="295"/>
      <c r="DGI34" s="295"/>
      <c r="DGJ34" s="295"/>
      <c r="DGK34" s="295"/>
      <c r="DGL34" s="295"/>
      <c r="DGM34" s="295"/>
      <c r="DGN34" s="295"/>
      <c r="DGO34" s="295"/>
      <c r="DGP34" s="295"/>
      <c r="DGQ34" s="295"/>
      <c r="DGR34" s="295"/>
      <c r="DGS34" s="295"/>
      <c r="DGT34" s="295"/>
      <c r="DGU34" s="295"/>
      <c r="DGV34" s="295"/>
      <c r="DGW34" s="295"/>
      <c r="DGX34" s="295"/>
      <c r="DGY34" s="295"/>
      <c r="DGZ34" s="295"/>
      <c r="DHA34" s="295"/>
      <c r="DHB34" s="295"/>
      <c r="DHC34" s="295"/>
      <c r="DHD34" s="295"/>
      <c r="DHE34" s="295"/>
      <c r="DHF34" s="295"/>
      <c r="DHG34" s="295"/>
      <c r="DHH34" s="295"/>
      <c r="DHI34" s="295"/>
      <c r="DHJ34" s="295"/>
      <c r="DHK34" s="295"/>
      <c r="DHL34" s="295"/>
      <c r="DHM34" s="295"/>
      <c r="DHN34" s="295"/>
      <c r="DHO34" s="295"/>
      <c r="DHP34" s="295"/>
      <c r="DHQ34" s="295"/>
      <c r="DHR34" s="295"/>
      <c r="DHS34" s="295"/>
      <c r="DHT34" s="295"/>
      <c r="DHU34" s="295"/>
      <c r="DHV34" s="295"/>
      <c r="DHW34" s="295"/>
      <c r="DHX34" s="295"/>
      <c r="DHY34" s="295"/>
      <c r="DHZ34" s="295"/>
      <c r="DIA34" s="295"/>
      <c r="DIB34" s="295"/>
      <c r="DIC34" s="295"/>
      <c r="DID34" s="295"/>
      <c r="DIE34" s="295"/>
      <c r="DIF34" s="295"/>
      <c r="DIG34" s="295"/>
      <c r="DIH34" s="295"/>
      <c r="DII34" s="295"/>
      <c r="DIJ34" s="295"/>
      <c r="DIK34" s="295"/>
      <c r="DIL34" s="295"/>
      <c r="DIM34" s="295"/>
      <c r="DIN34" s="295"/>
      <c r="DIO34" s="295"/>
      <c r="DIP34" s="295"/>
      <c r="DIQ34" s="295"/>
      <c r="DIR34" s="295"/>
      <c r="DIS34" s="295"/>
      <c r="DIT34" s="295"/>
      <c r="DIU34" s="295"/>
      <c r="DIV34" s="295"/>
      <c r="DIW34" s="295"/>
      <c r="DIX34" s="295"/>
      <c r="DIY34" s="295"/>
      <c r="DIZ34" s="295"/>
      <c r="DJA34" s="295"/>
      <c r="DJB34" s="295"/>
      <c r="DJC34" s="295"/>
      <c r="DJD34" s="295"/>
      <c r="DJE34" s="295"/>
      <c r="DJF34" s="295"/>
      <c r="DJG34" s="295"/>
      <c r="DJH34" s="295"/>
      <c r="DJI34" s="295"/>
      <c r="DJJ34" s="295"/>
      <c r="DJK34" s="295"/>
      <c r="DJL34" s="295"/>
      <c r="DJM34" s="295"/>
      <c r="DJN34" s="295"/>
      <c r="DJO34" s="295"/>
      <c r="DJP34" s="295"/>
      <c r="DJQ34" s="295"/>
      <c r="DJR34" s="295"/>
      <c r="DJS34" s="295"/>
      <c r="DJT34" s="295"/>
      <c r="DJU34" s="295"/>
      <c r="DJV34" s="295"/>
      <c r="DJW34" s="295"/>
      <c r="DJX34" s="295"/>
      <c r="DJY34" s="295"/>
      <c r="DJZ34" s="295"/>
      <c r="DKA34" s="295"/>
      <c r="DKB34" s="295"/>
      <c r="DKC34" s="295"/>
      <c r="DKD34" s="295"/>
      <c r="DKE34" s="295"/>
      <c r="DKF34" s="295"/>
      <c r="DKG34" s="295"/>
      <c r="DKH34" s="295"/>
      <c r="DKI34" s="295"/>
      <c r="DKJ34" s="295"/>
      <c r="DKK34" s="295"/>
      <c r="DKL34" s="295"/>
      <c r="DKM34" s="295"/>
      <c r="DKN34" s="295"/>
      <c r="DKO34" s="295"/>
      <c r="DKP34" s="295"/>
      <c r="DKQ34" s="295"/>
      <c r="DKR34" s="295"/>
      <c r="DKS34" s="295"/>
      <c r="DKT34" s="295"/>
      <c r="DKU34" s="295"/>
      <c r="DKV34" s="295"/>
      <c r="DKW34" s="295"/>
      <c r="DKX34" s="295"/>
      <c r="DKY34" s="295"/>
      <c r="DKZ34" s="295"/>
      <c r="DLA34" s="295"/>
      <c r="DLB34" s="295"/>
      <c r="DLC34" s="295"/>
      <c r="DLD34" s="295"/>
      <c r="DLE34" s="295"/>
      <c r="DLF34" s="295"/>
      <c r="DLG34" s="295"/>
      <c r="DLH34" s="295"/>
      <c r="DLI34" s="295"/>
      <c r="DLJ34" s="295"/>
      <c r="DLK34" s="295"/>
      <c r="DLL34" s="295"/>
      <c r="DLM34" s="295"/>
      <c r="DLN34" s="295"/>
      <c r="DLO34" s="295"/>
      <c r="DLP34" s="295"/>
      <c r="DLQ34" s="295"/>
      <c r="DLR34" s="295"/>
      <c r="DLS34" s="295"/>
      <c r="DLT34" s="295"/>
      <c r="DLU34" s="295"/>
      <c r="DLV34" s="295"/>
      <c r="DLW34" s="295"/>
      <c r="DLX34" s="295"/>
      <c r="DLY34" s="295"/>
      <c r="DLZ34" s="295"/>
      <c r="DMA34" s="295"/>
      <c r="DMB34" s="295"/>
      <c r="DMC34" s="295"/>
      <c r="DMD34" s="295"/>
      <c r="DME34" s="295"/>
      <c r="DMF34" s="295"/>
      <c r="DMG34" s="295"/>
      <c r="DMH34" s="295"/>
      <c r="DMI34" s="295"/>
      <c r="DMJ34" s="295"/>
      <c r="DMK34" s="295"/>
      <c r="DML34" s="295"/>
      <c r="DMM34" s="295"/>
      <c r="DMN34" s="295"/>
      <c r="DMO34" s="295"/>
      <c r="DMP34" s="295"/>
      <c r="DMQ34" s="295"/>
      <c r="DMR34" s="295"/>
      <c r="DMS34" s="295"/>
      <c r="DMT34" s="295"/>
      <c r="DMU34" s="295"/>
      <c r="DMV34" s="295"/>
      <c r="DMW34" s="295"/>
      <c r="DMX34" s="295"/>
      <c r="DMY34" s="295"/>
      <c r="DMZ34" s="295"/>
      <c r="DNA34" s="295"/>
      <c r="DNB34" s="295"/>
      <c r="DNC34" s="295"/>
      <c r="DND34" s="295"/>
      <c r="DNE34" s="295"/>
      <c r="DNF34" s="295"/>
      <c r="DNG34" s="295"/>
      <c r="DNH34" s="295"/>
      <c r="DNI34" s="295"/>
      <c r="DNJ34" s="295"/>
      <c r="DNK34" s="295"/>
      <c r="DNL34" s="295"/>
      <c r="DNM34" s="295"/>
      <c r="DNN34" s="295"/>
      <c r="DNO34" s="295"/>
      <c r="DNP34" s="295"/>
      <c r="DNQ34" s="295"/>
      <c r="DNR34" s="295"/>
      <c r="DNS34" s="295"/>
      <c r="DNT34" s="295"/>
      <c r="DNU34" s="295"/>
      <c r="DNV34" s="295"/>
      <c r="DNW34" s="295"/>
      <c r="DNX34" s="295"/>
      <c r="DNY34" s="295"/>
      <c r="DNZ34" s="295"/>
      <c r="DOA34" s="295"/>
      <c r="DOB34" s="295"/>
      <c r="DOC34" s="295"/>
      <c r="DOD34" s="295"/>
      <c r="DOE34" s="295"/>
      <c r="DOF34" s="295"/>
      <c r="DOG34" s="295"/>
      <c r="DOH34" s="295"/>
      <c r="DOI34" s="295"/>
      <c r="DOJ34" s="295"/>
      <c r="DOK34" s="295"/>
      <c r="DOL34" s="295"/>
      <c r="DOM34" s="295"/>
      <c r="DON34" s="295"/>
      <c r="DOO34" s="295"/>
      <c r="DOP34" s="295"/>
      <c r="DOQ34" s="295"/>
      <c r="DOR34" s="295"/>
      <c r="DOS34" s="295"/>
      <c r="DOT34" s="295"/>
      <c r="DOU34" s="295"/>
      <c r="DOV34" s="295"/>
      <c r="DOW34" s="295"/>
      <c r="DOX34" s="295"/>
      <c r="DOY34" s="295"/>
      <c r="DOZ34" s="295"/>
      <c r="DPA34" s="295"/>
      <c r="DPB34" s="295"/>
      <c r="DPC34" s="295"/>
      <c r="DPD34" s="295"/>
      <c r="DPE34" s="295"/>
      <c r="DPF34" s="295"/>
      <c r="DPG34" s="295"/>
      <c r="DPH34" s="295"/>
      <c r="DPI34" s="295"/>
      <c r="DPJ34" s="295"/>
      <c r="DPK34" s="295"/>
      <c r="DPL34" s="295"/>
      <c r="DPM34" s="295"/>
      <c r="DPN34" s="295"/>
      <c r="DPO34" s="295"/>
      <c r="DPP34" s="295"/>
      <c r="DPQ34" s="295"/>
      <c r="DPR34" s="295"/>
      <c r="DPS34" s="295"/>
      <c r="DPT34" s="295"/>
      <c r="DPU34" s="295"/>
      <c r="DPV34" s="295"/>
      <c r="DPW34" s="295"/>
      <c r="DPX34" s="295"/>
      <c r="DPY34" s="295"/>
      <c r="DPZ34" s="295"/>
      <c r="DQA34" s="295"/>
      <c r="DQB34" s="295"/>
      <c r="DQC34" s="295"/>
      <c r="DQD34" s="295"/>
      <c r="DQE34" s="295"/>
      <c r="DQF34" s="295"/>
      <c r="DQG34" s="295"/>
      <c r="DQH34" s="295"/>
      <c r="DQI34" s="295"/>
      <c r="DQJ34" s="295"/>
      <c r="DQK34" s="295"/>
      <c r="DQL34" s="295"/>
      <c r="DQM34" s="295"/>
      <c r="DQN34" s="295"/>
      <c r="DQO34" s="295"/>
      <c r="DQP34" s="295"/>
      <c r="DQQ34" s="295"/>
      <c r="DQR34" s="295"/>
      <c r="DQS34" s="295"/>
      <c r="DQT34" s="295"/>
      <c r="DQU34" s="295"/>
      <c r="DQV34" s="295"/>
      <c r="DQW34" s="295"/>
      <c r="DQX34" s="295"/>
      <c r="DQY34" s="295"/>
      <c r="DQZ34" s="295"/>
      <c r="DRA34" s="295"/>
      <c r="DRB34" s="295"/>
      <c r="DRC34" s="295"/>
      <c r="DRD34" s="295"/>
      <c r="DRE34" s="295"/>
      <c r="DRF34" s="295"/>
      <c r="DRG34" s="295"/>
      <c r="DRH34" s="295"/>
      <c r="DRI34" s="295"/>
      <c r="DRJ34" s="295"/>
      <c r="DRK34" s="295"/>
      <c r="DRL34" s="295"/>
      <c r="DRM34" s="295"/>
      <c r="DRN34" s="295"/>
      <c r="DRO34" s="295"/>
      <c r="DRP34" s="295"/>
      <c r="DRQ34" s="295"/>
      <c r="DRR34" s="295"/>
      <c r="DRS34" s="295"/>
      <c r="DRT34" s="295"/>
      <c r="DRU34" s="295"/>
      <c r="DRV34" s="295"/>
      <c r="DRW34" s="295"/>
      <c r="DRX34" s="295"/>
      <c r="DRY34" s="295"/>
      <c r="DRZ34" s="295"/>
      <c r="DSA34" s="295"/>
      <c r="DSB34" s="295"/>
      <c r="DSC34" s="295"/>
      <c r="DSD34" s="295"/>
      <c r="DSE34" s="295"/>
      <c r="DSF34" s="295"/>
      <c r="DSG34" s="295"/>
      <c r="DSH34" s="295"/>
      <c r="DSI34" s="295"/>
      <c r="DSJ34" s="295"/>
      <c r="DSK34" s="295"/>
      <c r="DSL34" s="295"/>
      <c r="DSM34" s="295"/>
      <c r="DSN34" s="295"/>
      <c r="DSO34" s="295"/>
      <c r="DSP34" s="295"/>
      <c r="DSQ34" s="295"/>
      <c r="DSR34" s="295"/>
      <c r="DSS34" s="295"/>
      <c r="DST34" s="295"/>
      <c r="DSU34" s="295"/>
      <c r="DSV34" s="295"/>
      <c r="DSW34" s="295"/>
      <c r="DSX34" s="295"/>
      <c r="DSY34" s="295"/>
      <c r="DSZ34" s="295"/>
      <c r="DTA34" s="295"/>
      <c r="DTB34" s="295"/>
      <c r="DTC34" s="295"/>
      <c r="DTD34" s="295"/>
      <c r="DTE34" s="295"/>
      <c r="DTF34" s="295"/>
      <c r="DTG34" s="295"/>
      <c r="DTH34" s="295"/>
      <c r="DTI34" s="295"/>
      <c r="DTJ34" s="295"/>
      <c r="DTK34" s="295"/>
      <c r="DTL34" s="295"/>
      <c r="DTM34" s="295"/>
      <c r="DTN34" s="295"/>
      <c r="DTO34" s="295"/>
      <c r="DTP34" s="295"/>
      <c r="DTQ34" s="295"/>
      <c r="DTR34" s="295"/>
      <c r="DTS34" s="295"/>
      <c r="DTT34" s="295"/>
      <c r="DTU34" s="295"/>
      <c r="DTV34" s="295"/>
      <c r="DTW34" s="295"/>
      <c r="DTX34" s="295"/>
      <c r="DTY34" s="295"/>
      <c r="DTZ34" s="295"/>
      <c r="DUA34" s="295"/>
      <c r="DUB34" s="295"/>
      <c r="DUC34" s="295"/>
      <c r="DUD34" s="295"/>
      <c r="DUE34" s="295"/>
      <c r="DUF34" s="295"/>
      <c r="DUG34" s="295"/>
      <c r="DUH34" s="295"/>
      <c r="DUI34" s="295"/>
      <c r="DUJ34" s="295"/>
      <c r="DUK34" s="295"/>
      <c r="DUL34" s="295"/>
      <c r="DUM34" s="295"/>
      <c r="DUN34" s="295"/>
      <c r="DUO34" s="295"/>
      <c r="DUP34" s="295"/>
      <c r="DUQ34" s="295"/>
      <c r="DUR34" s="295"/>
      <c r="DUS34" s="295"/>
      <c r="DUT34" s="295"/>
      <c r="DUU34" s="295"/>
      <c r="DUV34" s="295"/>
      <c r="DUW34" s="295"/>
      <c r="DUX34" s="295"/>
      <c r="DUY34" s="295"/>
      <c r="DUZ34" s="295"/>
      <c r="DVA34" s="295"/>
      <c r="DVB34" s="295"/>
      <c r="DVC34" s="295"/>
      <c r="DVD34" s="295"/>
      <c r="DVE34" s="295"/>
      <c r="DVF34" s="295"/>
      <c r="DVG34" s="295"/>
      <c r="DVH34" s="295"/>
      <c r="DVI34" s="295"/>
      <c r="DVJ34" s="295"/>
      <c r="DVK34" s="295"/>
      <c r="DVL34" s="295"/>
      <c r="DVM34" s="295"/>
      <c r="DVN34" s="295"/>
      <c r="DVO34" s="295"/>
      <c r="DVP34" s="295"/>
      <c r="DVQ34" s="295"/>
      <c r="DVR34" s="295"/>
      <c r="DVS34" s="295"/>
      <c r="DVT34" s="295"/>
      <c r="DVU34" s="295"/>
      <c r="DVV34" s="295"/>
      <c r="DVW34" s="295"/>
      <c r="DVX34" s="295"/>
      <c r="DVY34" s="295"/>
      <c r="DVZ34" s="295"/>
      <c r="DWA34" s="295"/>
      <c r="DWB34" s="295"/>
      <c r="DWC34" s="295"/>
      <c r="DWD34" s="295"/>
      <c r="DWE34" s="295"/>
      <c r="DWF34" s="295"/>
      <c r="DWG34" s="295"/>
      <c r="DWH34" s="295"/>
      <c r="DWI34" s="295"/>
      <c r="DWJ34" s="295"/>
      <c r="DWK34" s="295"/>
      <c r="DWL34" s="295"/>
      <c r="DWM34" s="295"/>
      <c r="DWN34" s="295"/>
      <c r="DWO34" s="295"/>
      <c r="DWP34" s="295"/>
      <c r="DWQ34" s="295"/>
      <c r="DWR34" s="295"/>
      <c r="DWS34" s="295"/>
      <c r="DWT34" s="295"/>
      <c r="DWU34" s="295"/>
      <c r="DWV34" s="295"/>
      <c r="DWW34" s="295"/>
      <c r="DWX34" s="295"/>
      <c r="DWY34" s="295"/>
      <c r="DWZ34" s="295"/>
      <c r="DXA34" s="295"/>
      <c r="DXB34" s="295"/>
      <c r="DXC34" s="295"/>
      <c r="DXD34" s="295"/>
      <c r="DXE34" s="295"/>
      <c r="DXF34" s="295"/>
      <c r="DXG34" s="295"/>
      <c r="DXH34" s="295"/>
      <c r="DXI34" s="295"/>
      <c r="DXJ34" s="295"/>
      <c r="DXK34" s="295"/>
      <c r="DXL34" s="295"/>
      <c r="DXM34" s="295"/>
      <c r="DXN34" s="295"/>
      <c r="DXO34" s="295"/>
      <c r="DXP34" s="295"/>
      <c r="DXQ34" s="295"/>
      <c r="DXR34" s="295"/>
      <c r="DXS34" s="295"/>
      <c r="DXT34" s="295"/>
      <c r="DXU34" s="295"/>
      <c r="DXV34" s="295"/>
      <c r="DXW34" s="295"/>
      <c r="DXX34" s="295"/>
      <c r="DXY34" s="295"/>
      <c r="DXZ34" s="295"/>
      <c r="DYA34" s="295"/>
      <c r="DYB34" s="295"/>
      <c r="DYC34" s="295"/>
      <c r="DYD34" s="295"/>
      <c r="DYE34" s="295"/>
      <c r="DYF34" s="295"/>
      <c r="DYG34" s="295"/>
      <c r="DYH34" s="295"/>
      <c r="DYI34" s="295"/>
      <c r="DYJ34" s="295"/>
      <c r="DYK34" s="295"/>
      <c r="DYL34" s="295"/>
      <c r="DYM34" s="295"/>
      <c r="DYN34" s="295"/>
      <c r="DYO34" s="295"/>
      <c r="DYP34" s="295"/>
      <c r="DYQ34" s="295"/>
      <c r="DYR34" s="295"/>
      <c r="DYS34" s="295"/>
      <c r="DYT34" s="295"/>
      <c r="DYU34" s="295"/>
      <c r="DYV34" s="295"/>
      <c r="DYW34" s="295"/>
      <c r="DYX34" s="295"/>
      <c r="DYY34" s="295"/>
      <c r="DYZ34" s="295"/>
      <c r="DZA34" s="295"/>
      <c r="DZB34" s="295"/>
      <c r="DZC34" s="295"/>
      <c r="DZD34" s="295"/>
      <c r="DZE34" s="295"/>
      <c r="DZF34" s="295"/>
      <c r="DZG34" s="295"/>
      <c r="DZH34" s="295"/>
      <c r="DZI34" s="295"/>
      <c r="DZJ34" s="295"/>
      <c r="DZK34" s="295"/>
      <c r="DZL34" s="295"/>
      <c r="DZM34" s="295"/>
      <c r="DZN34" s="295"/>
      <c r="DZO34" s="295"/>
      <c r="DZP34" s="295"/>
      <c r="DZQ34" s="295"/>
      <c r="DZR34" s="295"/>
      <c r="DZS34" s="295"/>
      <c r="DZT34" s="295"/>
      <c r="DZU34" s="295"/>
      <c r="DZV34" s="295"/>
      <c r="DZW34" s="295"/>
      <c r="DZX34" s="295"/>
      <c r="DZY34" s="295"/>
      <c r="DZZ34" s="295"/>
      <c r="EAA34" s="295"/>
      <c r="EAB34" s="295"/>
      <c r="EAC34" s="295"/>
      <c r="EAD34" s="295"/>
      <c r="EAE34" s="295"/>
      <c r="EAF34" s="295"/>
      <c r="EAG34" s="295"/>
      <c r="EAH34" s="295"/>
      <c r="EAI34" s="295"/>
      <c r="EAJ34" s="295"/>
      <c r="EAK34" s="295"/>
      <c r="EAL34" s="295"/>
      <c r="EAM34" s="295"/>
      <c r="EAN34" s="295"/>
      <c r="EAO34" s="295"/>
      <c r="EAP34" s="295"/>
      <c r="EAQ34" s="295"/>
      <c r="EAR34" s="295"/>
      <c r="EAS34" s="295"/>
      <c r="EAT34" s="295"/>
      <c r="EAU34" s="295"/>
      <c r="EAV34" s="295"/>
      <c r="EAW34" s="295"/>
      <c r="EAX34" s="295"/>
      <c r="EAY34" s="295"/>
      <c r="EAZ34" s="295"/>
      <c r="EBA34" s="295"/>
      <c r="EBB34" s="295"/>
      <c r="EBC34" s="295"/>
      <c r="EBD34" s="295"/>
      <c r="EBE34" s="295"/>
      <c r="EBF34" s="295"/>
      <c r="EBG34" s="295"/>
      <c r="EBH34" s="295"/>
      <c r="EBI34" s="295"/>
      <c r="EBJ34" s="295"/>
      <c r="EBK34" s="295"/>
      <c r="EBL34" s="295"/>
      <c r="EBM34" s="295"/>
      <c r="EBN34" s="295"/>
      <c r="EBO34" s="295"/>
      <c r="EBP34" s="295"/>
      <c r="EBQ34" s="295"/>
      <c r="EBR34" s="295"/>
      <c r="EBS34" s="295"/>
      <c r="EBT34" s="295"/>
      <c r="EBU34" s="295"/>
      <c r="EBV34" s="295"/>
      <c r="EBW34" s="295"/>
      <c r="EBX34" s="295"/>
      <c r="EBY34" s="295"/>
      <c r="EBZ34" s="295"/>
      <c r="ECA34" s="295"/>
      <c r="ECB34" s="295"/>
      <c r="ECC34" s="295"/>
      <c r="ECD34" s="295"/>
      <c r="ECE34" s="295"/>
      <c r="ECF34" s="295"/>
      <c r="ECG34" s="295"/>
      <c r="ECH34" s="295"/>
      <c r="ECI34" s="295"/>
      <c r="ECJ34" s="295"/>
      <c r="ECK34" s="295"/>
      <c r="ECL34" s="295"/>
      <c r="ECM34" s="295"/>
      <c r="ECN34" s="295"/>
      <c r="ECO34" s="295"/>
      <c r="ECP34" s="295"/>
      <c r="ECQ34" s="295"/>
      <c r="ECR34" s="295"/>
      <c r="ECS34" s="295"/>
      <c r="ECT34" s="295"/>
      <c r="ECU34" s="295"/>
      <c r="ECV34" s="295"/>
      <c r="ECW34" s="295"/>
      <c r="ECX34" s="295"/>
      <c r="ECY34" s="295"/>
      <c r="ECZ34" s="295"/>
      <c r="EDA34" s="295"/>
      <c r="EDB34" s="295"/>
      <c r="EDC34" s="295"/>
      <c r="EDD34" s="295"/>
      <c r="EDE34" s="295"/>
      <c r="EDF34" s="295"/>
      <c r="EDG34" s="295"/>
      <c r="EDH34" s="295"/>
      <c r="EDI34" s="295"/>
      <c r="EDJ34" s="295"/>
      <c r="EDK34" s="295"/>
      <c r="EDL34" s="295"/>
      <c r="EDM34" s="295"/>
      <c r="EDN34" s="295"/>
      <c r="EDO34" s="295"/>
      <c r="EDP34" s="295"/>
      <c r="EDQ34" s="295"/>
      <c r="EDR34" s="295"/>
      <c r="EDS34" s="295"/>
      <c r="EDT34" s="295"/>
      <c r="EDU34" s="295"/>
      <c r="EDV34" s="295"/>
      <c r="EDW34" s="295"/>
      <c r="EDX34" s="295"/>
      <c r="EDY34" s="295"/>
      <c r="EDZ34" s="295"/>
      <c r="EEA34" s="295"/>
      <c r="EEB34" s="295"/>
      <c r="EEC34" s="295"/>
      <c r="EED34" s="295"/>
      <c r="EEE34" s="295"/>
      <c r="EEF34" s="295"/>
      <c r="EEG34" s="295"/>
      <c r="EEH34" s="295"/>
      <c r="EEI34" s="295"/>
      <c r="EEJ34" s="295"/>
      <c r="EEK34" s="295"/>
      <c r="EEL34" s="295"/>
      <c r="EEM34" s="295"/>
      <c r="EEN34" s="295"/>
      <c r="EEO34" s="295"/>
      <c r="EEP34" s="295"/>
      <c r="EEQ34" s="295"/>
      <c r="EER34" s="295"/>
      <c r="EES34" s="295"/>
      <c r="EET34" s="295"/>
      <c r="EEU34" s="295"/>
      <c r="EEV34" s="295"/>
      <c r="EEW34" s="295"/>
      <c r="EEX34" s="295"/>
      <c r="EEY34" s="295"/>
      <c r="EEZ34" s="295"/>
      <c r="EFA34" s="295"/>
      <c r="EFB34" s="295"/>
      <c r="EFC34" s="295"/>
      <c r="EFD34" s="295"/>
      <c r="EFE34" s="295"/>
      <c r="EFF34" s="295"/>
      <c r="EFG34" s="295"/>
      <c r="EFH34" s="295"/>
      <c r="EFI34" s="295"/>
      <c r="EFJ34" s="295"/>
      <c r="EFK34" s="295"/>
      <c r="EFL34" s="295"/>
      <c r="EFM34" s="295"/>
      <c r="EFN34" s="295"/>
      <c r="EFO34" s="295"/>
      <c r="EFP34" s="295"/>
      <c r="EFQ34" s="295"/>
      <c r="EFR34" s="295"/>
      <c r="EFS34" s="295"/>
      <c r="EFT34" s="295"/>
      <c r="EFU34" s="295"/>
      <c r="EFV34" s="295"/>
      <c r="EFW34" s="295"/>
      <c r="EFX34" s="295"/>
      <c r="EFY34" s="295"/>
      <c r="EFZ34" s="295"/>
      <c r="EGA34" s="295"/>
      <c r="EGB34" s="295"/>
      <c r="EGC34" s="295"/>
      <c r="EGD34" s="295"/>
      <c r="EGE34" s="295"/>
      <c r="EGF34" s="295"/>
      <c r="EGG34" s="295"/>
      <c r="EGH34" s="295"/>
      <c r="EGI34" s="295"/>
      <c r="EGJ34" s="295"/>
      <c r="EGK34" s="295"/>
      <c r="EGL34" s="295"/>
      <c r="EGM34" s="295"/>
      <c r="EGN34" s="295"/>
      <c r="EGO34" s="295"/>
      <c r="EGP34" s="295"/>
      <c r="EGQ34" s="295"/>
      <c r="EGR34" s="295"/>
      <c r="EGS34" s="295"/>
      <c r="EGT34" s="295"/>
      <c r="EGU34" s="295"/>
      <c r="EGV34" s="295"/>
      <c r="EGW34" s="295"/>
      <c r="EGX34" s="295"/>
      <c r="EGY34" s="295"/>
      <c r="EGZ34" s="295"/>
      <c r="EHA34" s="295"/>
      <c r="EHB34" s="295"/>
      <c r="EHC34" s="295"/>
      <c r="EHD34" s="295"/>
      <c r="EHE34" s="295"/>
      <c r="EHF34" s="295"/>
      <c r="EHG34" s="295"/>
      <c r="EHH34" s="295"/>
      <c r="EHI34" s="295"/>
      <c r="EHJ34" s="295"/>
      <c r="EHK34" s="295"/>
      <c r="EHL34" s="295"/>
      <c r="EHM34" s="295"/>
      <c r="EHN34" s="295"/>
      <c r="EHO34" s="295"/>
      <c r="EHP34" s="295"/>
      <c r="EHQ34" s="295"/>
      <c r="EHR34" s="295"/>
      <c r="EHS34" s="295"/>
      <c r="EHT34" s="295"/>
      <c r="EHU34" s="295"/>
      <c r="EHV34" s="295"/>
      <c r="EHW34" s="295"/>
      <c r="EHX34" s="295"/>
      <c r="EHY34" s="295"/>
      <c r="EHZ34" s="295"/>
      <c r="EIA34" s="295"/>
      <c r="EIB34" s="295"/>
      <c r="EIC34" s="295"/>
      <c r="EID34" s="295"/>
      <c r="EIE34" s="295"/>
      <c r="EIF34" s="295"/>
      <c r="EIG34" s="295"/>
      <c r="EIH34" s="295"/>
      <c r="EII34" s="295"/>
      <c r="EIJ34" s="295"/>
      <c r="EIK34" s="295"/>
      <c r="EIL34" s="295"/>
      <c r="EIM34" s="295"/>
      <c r="EIN34" s="295"/>
      <c r="EIO34" s="295"/>
      <c r="EIP34" s="295"/>
      <c r="EIQ34" s="295"/>
      <c r="EIR34" s="295"/>
      <c r="EIS34" s="295"/>
      <c r="EIT34" s="295"/>
      <c r="EIU34" s="295"/>
      <c r="EIV34" s="295"/>
      <c r="EIW34" s="295"/>
      <c r="EIX34" s="295"/>
      <c r="EIY34" s="295"/>
      <c r="EIZ34" s="295"/>
      <c r="EJA34" s="295"/>
      <c r="EJB34" s="295"/>
      <c r="EJC34" s="295"/>
      <c r="EJD34" s="295"/>
      <c r="EJE34" s="295"/>
      <c r="EJF34" s="295"/>
      <c r="EJG34" s="295"/>
      <c r="EJH34" s="295"/>
      <c r="EJI34" s="295"/>
      <c r="EJJ34" s="295"/>
      <c r="EJK34" s="295"/>
      <c r="EJL34" s="295"/>
      <c r="EJM34" s="295"/>
      <c r="EJN34" s="295"/>
      <c r="EJO34" s="295"/>
      <c r="EJP34" s="295"/>
      <c r="EJQ34" s="295"/>
      <c r="EJR34" s="295"/>
      <c r="EJS34" s="295"/>
      <c r="EJT34" s="295"/>
      <c r="EJU34" s="295"/>
      <c r="EJV34" s="295"/>
      <c r="EJW34" s="295"/>
      <c r="EJX34" s="295"/>
      <c r="EJY34" s="295"/>
      <c r="EJZ34" s="295"/>
      <c r="EKA34" s="295"/>
      <c r="EKB34" s="295"/>
      <c r="EKC34" s="295"/>
      <c r="EKD34" s="295"/>
      <c r="EKE34" s="295"/>
      <c r="EKF34" s="295"/>
      <c r="EKG34" s="295"/>
      <c r="EKH34" s="295"/>
      <c r="EKI34" s="295"/>
      <c r="EKJ34" s="295"/>
      <c r="EKK34" s="295"/>
      <c r="EKL34" s="295"/>
      <c r="EKM34" s="295"/>
      <c r="EKN34" s="295"/>
      <c r="EKO34" s="295"/>
      <c r="EKP34" s="295"/>
      <c r="EKQ34" s="295"/>
      <c r="EKR34" s="295"/>
      <c r="EKS34" s="295"/>
      <c r="EKT34" s="295"/>
      <c r="EKU34" s="295"/>
      <c r="EKV34" s="295"/>
      <c r="EKW34" s="295"/>
      <c r="EKX34" s="295"/>
      <c r="EKY34" s="295"/>
      <c r="EKZ34" s="295"/>
      <c r="ELA34" s="295"/>
      <c r="ELB34" s="295"/>
      <c r="ELC34" s="295"/>
      <c r="ELD34" s="295"/>
      <c r="ELE34" s="295"/>
      <c r="ELF34" s="295"/>
      <c r="ELG34" s="295"/>
      <c r="ELH34" s="295"/>
      <c r="ELI34" s="295"/>
      <c r="ELJ34" s="295"/>
      <c r="ELK34" s="295"/>
      <c r="ELL34" s="295"/>
      <c r="ELM34" s="295"/>
      <c r="ELN34" s="295"/>
      <c r="ELO34" s="295"/>
      <c r="ELP34" s="295"/>
      <c r="ELQ34" s="295"/>
      <c r="ELR34" s="295"/>
      <c r="ELS34" s="295"/>
      <c r="ELT34" s="295"/>
      <c r="ELU34" s="295"/>
      <c r="ELV34" s="295"/>
      <c r="ELW34" s="295"/>
      <c r="ELX34" s="295"/>
      <c r="ELY34" s="295"/>
      <c r="ELZ34" s="295"/>
      <c r="EMA34" s="295"/>
      <c r="EMB34" s="295"/>
      <c r="EMC34" s="295"/>
      <c r="EMD34" s="295"/>
      <c r="EME34" s="295"/>
      <c r="EMF34" s="295"/>
      <c r="EMG34" s="295"/>
      <c r="EMH34" s="295"/>
      <c r="EMI34" s="295"/>
      <c r="EMJ34" s="295"/>
      <c r="EMK34" s="295"/>
      <c r="EML34" s="295"/>
      <c r="EMM34" s="295"/>
      <c r="EMN34" s="295"/>
      <c r="EMO34" s="295"/>
      <c r="EMP34" s="295"/>
      <c r="EMQ34" s="295"/>
      <c r="EMR34" s="295"/>
      <c r="EMS34" s="295"/>
      <c r="EMT34" s="295"/>
      <c r="EMU34" s="295"/>
      <c r="EMV34" s="295"/>
      <c r="EMW34" s="295"/>
      <c r="EMX34" s="295"/>
      <c r="EMY34" s="295"/>
      <c r="EMZ34" s="295"/>
      <c r="ENA34" s="295"/>
      <c r="ENB34" s="295"/>
      <c r="ENC34" s="295"/>
      <c r="END34" s="295"/>
      <c r="ENE34" s="295"/>
      <c r="ENF34" s="295"/>
      <c r="ENG34" s="295"/>
      <c r="ENH34" s="295"/>
      <c r="ENI34" s="295"/>
      <c r="ENJ34" s="295"/>
      <c r="ENK34" s="295"/>
      <c r="ENL34" s="295"/>
      <c r="ENM34" s="295"/>
      <c r="ENN34" s="295"/>
      <c r="ENO34" s="295"/>
      <c r="ENP34" s="295"/>
      <c r="ENQ34" s="295"/>
      <c r="ENR34" s="295"/>
      <c r="ENS34" s="295"/>
      <c r="ENT34" s="295"/>
      <c r="ENU34" s="295"/>
      <c r="ENV34" s="295"/>
      <c r="ENW34" s="295"/>
      <c r="ENX34" s="295"/>
      <c r="ENY34" s="295"/>
      <c r="ENZ34" s="295"/>
      <c r="EOA34" s="295"/>
      <c r="EOB34" s="295"/>
      <c r="EOC34" s="295"/>
      <c r="EOD34" s="295"/>
      <c r="EOE34" s="295"/>
      <c r="EOF34" s="295"/>
      <c r="EOG34" s="295"/>
      <c r="EOH34" s="295"/>
      <c r="EOI34" s="295"/>
      <c r="EOJ34" s="295"/>
      <c r="EOK34" s="295"/>
      <c r="EOL34" s="295"/>
      <c r="EOM34" s="295"/>
      <c r="EON34" s="295"/>
      <c r="EOO34" s="295"/>
      <c r="EOP34" s="295"/>
      <c r="EOQ34" s="295"/>
      <c r="EOR34" s="295"/>
      <c r="EOS34" s="295"/>
      <c r="EOT34" s="295"/>
      <c r="EOU34" s="295"/>
      <c r="EOV34" s="295"/>
      <c r="EOW34" s="295"/>
      <c r="EOX34" s="295"/>
      <c r="EOY34" s="295"/>
      <c r="EOZ34" s="295"/>
      <c r="EPA34" s="295"/>
      <c r="EPB34" s="295"/>
      <c r="EPC34" s="295"/>
      <c r="EPD34" s="295"/>
      <c r="EPE34" s="295"/>
      <c r="EPF34" s="295"/>
      <c r="EPG34" s="295"/>
      <c r="EPH34" s="295"/>
      <c r="EPI34" s="295"/>
      <c r="EPJ34" s="295"/>
      <c r="EPK34" s="295"/>
      <c r="EPL34" s="295"/>
      <c r="EPM34" s="295"/>
      <c r="EPN34" s="295"/>
      <c r="EPO34" s="295"/>
      <c r="EPP34" s="295"/>
      <c r="EPQ34" s="295"/>
      <c r="EPR34" s="295"/>
      <c r="EPS34" s="295"/>
      <c r="EPT34" s="295"/>
      <c r="EPU34" s="295"/>
      <c r="EPV34" s="295"/>
      <c r="EPW34" s="295"/>
      <c r="EPX34" s="295"/>
      <c r="EPY34" s="295"/>
      <c r="EPZ34" s="295"/>
      <c r="EQA34" s="295"/>
      <c r="EQB34" s="295"/>
      <c r="EQC34" s="295"/>
      <c r="EQD34" s="295"/>
      <c r="EQE34" s="295"/>
      <c r="EQF34" s="295"/>
      <c r="EQG34" s="295"/>
      <c r="EQH34" s="295"/>
      <c r="EQI34" s="295"/>
      <c r="EQJ34" s="295"/>
      <c r="EQK34" s="295"/>
      <c r="EQL34" s="295"/>
      <c r="EQM34" s="295"/>
      <c r="EQN34" s="295"/>
      <c r="EQO34" s="295"/>
      <c r="EQP34" s="295"/>
      <c r="EQQ34" s="295"/>
      <c r="EQR34" s="295"/>
      <c r="EQS34" s="295"/>
      <c r="EQT34" s="295"/>
      <c r="EQU34" s="295"/>
      <c r="EQV34" s="295"/>
      <c r="EQW34" s="295"/>
      <c r="EQX34" s="295"/>
      <c r="EQY34" s="295"/>
      <c r="EQZ34" s="295"/>
      <c r="ERA34" s="295"/>
      <c r="ERB34" s="295"/>
      <c r="ERC34" s="295"/>
      <c r="ERD34" s="295"/>
      <c r="ERE34" s="295"/>
      <c r="ERF34" s="295"/>
      <c r="ERG34" s="295"/>
      <c r="ERH34" s="295"/>
      <c r="ERI34" s="295"/>
      <c r="ERJ34" s="295"/>
      <c r="ERK34" s="295"/>
      <c r="ERL34" s="295"/>
      <c r="ERM34" s="295"/>
      <c r="ERN34" s="295"/>
      <c r="ERO34" s="295"/>
      <c r="ERP34" s="295"/>
      <c r="ERQ34" s="295"/>
      <c r="ERR34" s="295"/>
      <c r="ERS34" s="295"/>
      <c r="ERT34" s="295"/>
      <c r="ERU34" s="295"/>
      <c r="ERV34" s="295"/>
      <c r="ERW34" s="295"/>
      <c r="ERX34" s="295"/>
      <c r="ERY34" s="295"/>
      <c r="ERZ34" s="295"/>
      <c r="ESA34" s="295"/>
      <c r="ESB34" s="295"/>
      <c r="ESC34" s="295"/>
      <c r="ESD34" s="295"/>
      <c r="ESE34" s="295"/>
      <c r="ESF34" s="295"/>
      <c r="ESG34" s="295"/>
      <c r="ESH34" s="295"/>
      <c r="ESI34" s="295"/>
      <c r="ESJ34" s="295"/>
      <c r="ESK34" s="295"/>
      <c r="ESL34" s="295"/>
      <c r="ESM34" s="295"/>
      <c r="ESN34" s="295"/>
      <c r="ESO34" s="295"/>
      <c r="ESP34" s="295"/>
      <c r="ESQ34" s="295"/>
      <c r="ESR34" s="295"/>
      <c r="ESS34" s="295"/>
      <c r="EST34" s="295"/>
      <c r="ESU34" s="295"/>
      <c r="ESV34" s="295"/>
      <c r="ESW34" s="295"/>
      <c r="ESX34" s="295"/>
      <c r="ESY34" s="295"/>
      <c r="ESZ34" s="295"/>
      <c r="ETA34" s="295"/>
      <c r="ETB34" s="295"/>
      <c r="ETC34" s="295"/>
      <c r="ETD34" s="295"/>
      <c r="ETE34" s="295"/>
      <c r="ETF34" s="295"/>
      <c r="ETG34" s="295"/>
      <c r="ETH34" s="295"/>
      <c r="ETI34" s="295"/>
      <c r="ETJ34" s="295"/>
      <c r="ETK34" s="295"/>
      <c r="ETL34" s="295"/>
      <c r="ETM34" s="295"/>
      <c r="ETN34" s="295"/>
      <c r="ETO34" s="295"/>
      <c r="ETP34" s="295"/>
      <c r="ETQ34" s="295"/>
      <c r="ETR34" s="295"/>
      <c r="ETS34" s="295"/>
      <c r="ETT34" s="295"/>
      <c r="ETU34" s="295"/>
      <c r="ETV34" s="295"/>
      <c r="ETW34" s="295"/>
      <c r="ETX34" s="295"/>
      <c r="ETY34" s="295"/>
      <c r="ETZ34" s="295"/>
      <c r="EUA34" s="295"/>
      <c r="EUB34" s="295"/>
      <c r="EUC34" s="295"/>
      <c r="EUD34" s="295"/>
      <c r="EUE34" s="295"/>
      <c r="EUF34" s="295"/>
      <c r="EUG34" s="295"/>
      <c r="EUH34" s="295"/>
      <c r="EUI34" s="295"/>
      <c r="EUJ34" s="295"/>
      <c r="EUK34" s="295"/>
      <c r="EUL34" s="295"/>
      <c r="EUM34" s="295"/>
      <c r="EUN34" s="295"/>
      <c r="EUO34" s="295"/>
      <c r="EUP34" s="295"/>
      <c r="EUQ34" s="295"/>
      <c r="EUR34" s="295"/>
      <c r="EUS34" s="295"/>
      <c r="EUT34" s="295"/>
      <c r="EUU34" s="295"/>
      <c r="EUV34" s="295"/>
      <c r="EUW34" s="295"/>
      <c r="EUX34" s="295"/>
      <c r="EUY34" s="295"/>
      <c r="EUZ34" s="295"/>
      <c r="EVA34" s="295"/>
      <c r="EVB34" s="295"/>
      <c r="EVC34" s="295"/>
      <c r="EVD34" s="295"/>
      <c r="EVE34" s="295"/>
      <c r="EVF34" s="295"/>
      <c r="EVG34" s="295"/>
      <c r="EVH34" s="295"/>
      <c r="EVI34" s="295"/>
      <c r="EVJ34" s="295"/>
      <c r="EVK34" s="295"/>
      <c r="EVL34" s="295"/>
      <c r="EVM34" s="295"/>
      <c r="EVN34" s="295"/>
      <c r="EVO34" s="295"/>
      <c r="EVP34" s="295"/>
      <c r="EVQ34" s="295"/>
      <c r="EVR34" s="295"/>
      <c r="EVS34" s="295"/>
      <c r="EVT34" s="295"/>
      <c r="EVU34" s="295"/>
      <c r="EVV34" s="295"/>
      <c r="EVW34" s="295"/>
      <c r="EVX34" s="295"/>
      <c r="EVY34" s="295"/>
      <c r="EVZ34" s="295"/>
      <c r="EWA34" s="295"/>
      <c r="EWB34" s="295"/>
      <c r="EWC34" s="295"/>
      <c r="EWD34" s="295"/>
      <c r="EWE34" s="295"/>
      <c r="EWF34" s="295"/>
      <c r="EWG34" s="295"/>
      <c r="EWH34" s="295"/>
      <c r="EWI34" s="295"/>
      <c r="EWJ34" s="295"/>
      <c r="EWK34" s="295"/>
      <c r="EWL34" s="295"/>
      <c r="EWM34" s="295"/>
      <c r="EWN34" s="295"/>
      <c r="EWO34" s="295"/>
      <c r="EWP34" s="295"/>
      <c r="EWQ34" s="295"/>
      <c r="EWR34" s="295"/>
      <c r="EWS34" s="295"/>
      <c r="EWT34" s="295"/>
      <c r="EWU34" s="295"/>
      <c r="EWV34" s="295"/>
      <c r="EWW34" s="295"/>
      <c r="EWX34" s="295"/>
      <c r="EWY34" s="295"/>
      <c r="EWZ34" s="295"/>
      <c r="EXA34" s="295"/>
      <c r="EXB34" s="295"/>
      <c r="EXC34" s="295"/>
      <c r="EXD34" s="295"/>
      <c r="EXE34" s="295"/>
      <c r="EXF34" s="295"/>
      <c r="EXG34" s="295"/>
      <c r="EXH34" s="295"/>
      <c r="EXI34" s="295"/>
      <c r="EXJ34" s="295"/>
      <c r="EXK34" s="295"/>
      <c r="EXL34" s="295"/>
      <c r="EXM34" s="295"/>
      <c r="EXN34" s="295"/>
      <c r="EXO34" s="295"/>
      <c r="EXP34" s="295"/>
      <c r="EXQ34" s="295"/>
      <c r="EXR34" s="295"/>
      <c r="EXS34" s="295"/>
      <c r="EXT34" s="295"/>
      <c r="EXU34" s="295"/>
      <c r="EXV34" s="295"/>
      <c r="EXW34" s="295"/>
      <c r="EXX34" s="295"/>
      <c r="EXY34" s="295"/>
      <c r="EXZ34" s="295"/>
      <c r="EYA34" s="295"/>
      <c r="EYB34" s="295"/>
      <c r="EYC34" s="295"/>
      <c r="EYD34" s="295"/>
      <c r="EYE34" s="295"/>
      <c r="EYF34" s="295"/>
      <c r="EYG34" s="295"/>
      <c r="EYH34" s="295"/>
      <c r="EYI34" s="295"/>
      <c r="EYJ34" s="295"/>
      <c r="EYK34" s="295"/>
      <c r="EYL34" s="295"/>
      <c r="EYM34" s="295"/>
      <c r="EYN34" s="295"/>
      <c r="EYO34" s="295"/>
      <c r="EYP34" s="295"/>
      <c r="EYQ34" s="295"/>
      <c r="EYR34" s="295"/>
      <c r="EYS34" s="295"/>
      <c r="EYT34" s="295"/>
      <c r="EYU34" s="295"/>
      <c r="EYV34" s="295"/>
      <c r="EYW34" s="295"/>
      <c r="EYX34" s="295"/>
      <c r="EYY34" s="295"/>
      <c r="EYZ34" s="295"/>
      <c r="EZA34" s="295"/>
      <c r="EZB34" s="295"/>
      <c r="EZC34" s="295"/>
      <c r="EZD34" s="295"/>
      <c r="EZE34" s="295"/>
      <c r="EZF34" s="295"/>
      <c r="EZG34" s="295"/>
      <c r="EZH34" s="295"/>
      <c r="EZI34" s="295"/>
      <c r="EZJ34" s="295"/>
      <c r="EZK34" s="295"/>
      <c r="EZL34" s="295"/>
      <c r="EZM34" s="295"/>
      <c r="EZN34" s="295"/>
      <c r="EZO34" s="295"/>
      <c r="EZP34" s="295"/>
      <c r="EZQ34" s="295"/>
      <c r="EZR34" s="295"/>
      <c r="EZS34" s="295"/>
      <c r="EZT34" s="295"/>
      <c r="EZU34" s="295"/>
      <c r="EZV34" s="295"/>
      <c r="EZW34" s="295"/>
      <c r="EZX34" s="295"/>
      <c r="EZY34" s="295"/>
      <c r="EZZ34" s="295"/>
      <c r="FAA34" s="295"/>
      <c r="FAB34" s="295"/>
      <c r="FAC34" s="295"/>
      <c r="FAD34" s="295"/>
      <c r="FAE34" s="295"/>
      <c r="FAF34" s="295"/>
      <c r="FAG34" s="295"/>
      <c r="FAH34" s="295"/>
      <c r="FAI34" s="295"/>
      <c r="FAJ34" s="295"/>
      <c r="FAK34" s="295"/>
      <c r="FAL34" s="295"/>
      <c r="FAM34" s="295"/>
      <c r="FAN34" s="295"/>
      <c r="FAO34" s="295"/>
      <c r="FAP34" s="295"/>
      <c r="FAQ34" s="295"/>
      <c r="FAR34" s="295"/>
      <c r="FAS34" s="295"/>
      <c r="FAT34" s="295"/>
      <c r="FAU34" s="295"/>
      <c r="FAV34" s="295"/>
      <c r="FAW34" s="295"/>
      <c r="FAX34" s="295"/>
      <c r="FAY34" s="295"/>
      <c r="FAZ34" s="295"/>
      <c r="FBA34" s="295"/>
      <c r="FBB34" s="295"/>
      <c r="FBC34" s="295"/>
      <c r="FBD34" s="295"/>
      <c r="FBE34" s="295"/>
      <c r="FBF34" s="295"/>
      <c r="FBG34" s="295"/>
      <c r="FBH34" s="295"/>
      <c r="FBI34" s="295"/>
      <c r="FBJ34" s="295"/>
      <c r="FBK34" s="295"/>
      <c r="FBL34" s="295"/>
      <c r="FBM34" s="295"/>
      <c r="FBN34" s="295"/>
      <c r="FBO34" s="295"/>
      <c r="FBP34" s="295"/>
      <c r="FBQ34" s="295"/>
      <c r="FBR34" s="295"/>
      <c r="FBS34" s="295"/>
      <c r="FBT34" s="295"/>
      <c r="FBU34" s="295"/>
      <c r="FBV34" s="295"/>
      <c r="FBW34" s="295"/>
      <c r="FBX34" s="295"/>
      <c r="FBY34" s="295"/>
      <c r="FBZ34" s="295"/>
      <c r="FCA34" s="295"/>
      <c r="FCB34" s="295"/>
      <c r="FCC34" s="295"/>
      <c r="FCD34" s="295"/>
      <c r="FCE34" s="295"/>
      <c r="FCF34" s="295"/>
      <c r="FCG34" s="295"/>
      <c r="FCH34" s="295"/>
      <c r="FCI34" s="295"/>
      <c r="FCJ34" s="295"/>
      <c r="FCK34" s="295"/>
      <c r="FCL34" s="295"/>
      <c r="FCM34" s="295"/>
      <c r="FCN34" s="295"/>
      <c r="FCO34" s="295"/>
      <c r="FCP34" s="295"/>
      <c r="FCQ34" s="295"/>
      <c r="FCR34" s="295"/>
      <c r="FCS34" s="295"/>
      <c r="FCT34" s="295"/>
      <c r="FCU34" s="295"/>
      <c r="FCV34" s="295"/>
      <c r="FCW34" s="295"/>
      <c r="FCX34" s="295"/>
      <c r="FCY34" s="295"/>
      <c r="FCZ34" s="295"/>
      <c r="FDA34" s="295"/>
      <c r="FDB34" s="295"/>
      <c r="FDC34" s="295"/>
      <c r="FDD34" s="295"/>
      <c r="FDE34" s="295"/>
      <c r="FDF34" s="295"/>
      <c r="FDG34" s="295"/>
      <c r="FDH34" s="295"/>
      <c r="FDI34" s="295"/>
      <c r="FDJ34" s="295"/>
      <c r="FDK34" s="295"/>
      <c r="FDL34" s="295"/>
      <c r="FDM34" s="295"/>
      <c r="FDN34" s="295"/>
      <c r="FDO34" s="295"/>
      <c r="FDP34" s="295"/>
      <c r="FDQ34" s="295"/>
      <c r="FDR34" s="295"/>
      <c r="FDS34" s="295"/>
      <c r="FDT34" s="295"/>
      <c r="FDU34" s="295"/>
      <c r="FDV34" s="295"/>
      <c r="FDW34" s="295"/>
      <c r="FDX34" s="295"/>
      <c r="FDY34" s="295"/>
      <c r="FDZ34" s="295"/>
      <c r="FEA34" s="295"/>
      <c r="FEB34" s="295"/>
      <c r="FEC34" s="295"/>
      <c r="FED34" s="295"/>
      <c r="FEE34" s="295"/>
      <c r="FEF34" s="295"/>
      <c r="FEG34" s="295"/>
      <c r="FEH34" s="295"/>
      <c r="FEI34" s="295"/>
      <c r="FEJ34" s="295"/>
      <c r="FEK34" s="295"/>
      <c r="FEL34" s="295"/>
      <c r="FEM34" s="295"/>
      <c r="FEN34" s="295"/>
      <c r="FEO34" s="295"/>
      <c r="FEP34" s="295"/>
      <c r="FEQ34" s="295"/>
      <c r="FER34" s="295"/>
      <c r="FES34" s="295"/>
      <c r="FET34" s="295"/>
      <c r="FEU34" s="295"/>
      <c r="FEV34" s="295"/>
      <c r="FEW34" s="295"/>
      <c r="FEX34" s="295"/>
      <c r="FEY34" s="295"/>
      <c r="FEZ34" s="295"/>
      <c r="FFA34" s="295"/>
      <c r="FFB34" s="295"/>
      <c r="FFC34" s="295"/>
      <c r="FFD34" s="295"/>
      <c r="FFE34" s="295"/>
      <c r="FFF34" s="295"/>
      <c r="FFG34" s="295"/>
      <c r="FFH34" s="295"/>
      <c r="FFI34" s="295"/>
      <c r="FFJ34" s="295"/>
      <c r="FFK34" s="295"/>
      <c r="FFL34" s="295"/>
      <c r="FFM34" s="295"/>
      <c r="FFN34" s="295"/>
      <c r="FFO34" s="295"/>
      <c r="FFP34" s="295"/>
      <c r="FFQ34" s="295"/>
      <c r="FFR34" s="295"/>
      <c r="FFS34" s="295"/>
      <c r="FFT34" s="295"/>
      <c r="FFU34" s="295"/>
      <c r="FFV34" s="295"/>
      <c r="FFW34" s="295"/>
      <c r="FFX34" s="295"/>
      <c r="FFY34" s="295"/>
      <c r="FFZ34" s="295"/>
      <c r="FGA34" s="295"/>
      <c r="FGB34" s="295"/>
      <c r="FGC34" s="295"/>
      <c r="FGD34" s="295"/>
      <c r="FGE34" s="295"/>
      <c r="FGF34" s="295"/>
      <c r="FGG34" s="295"/>
      <c r="FGH34" s="295"/>
      <c r="FGI34" s="295"/>
      <c r="FGJ34" s="295"/>
      <c r="FGK34" s="295"/>
      <c r="FGL34" s="295"/>
      <c r="FGM34" s="295"/>
      <c r="FGN34" s="295"/>
      <c r="FGO34" s="295"/>
      <c r="FGP34" s="295"/>
      <c r="FGQ34" s="295"/>
      <c r="FGR34" s="295"/>
      <c r="FGS34" s="295"/>
      <c r="FGT34" s="295"/>
      <c r="FGU34" s="295"/>
      <c r="FGV34" s="295"/>
      <c r="FGW34" s="295"/>
      <c r="FGX34" s="295"/>
      <c r="FGY34" s="295"/>
      <c r="FGZ34" s="295"/>
      <c r="FHA34" s="295"/>
      <c r="FHB34" s="295"/>
      <c r="FHC34" s="295"/>
      <c r="FHD34" s="295"/>
      <c r="FHE34" s="295"/>
      <c r="FHF34" s="295"/>
      <c r="FHG34" s="295"/>
      <c r="FHH34" s="295"/>
      <c r="FHI34" s="295"/>
      <c r="FHJ34" s="295"/>
      <c r="FHK34" s="295"/>
      <c r="FHL34" s="295"/>
      <c r="FHM34" s="295"/>
      <c r="FHN34" s="295"/>
      <c r="FHO34" s="295"/>
      <c r="FHP34" s="295"/>
      <c r="FHQ34" s="295"/>
      <c r="FHR34" s="295"/>
      <c r="FHS34" s="295"/>
      <c r="FHT34" s="295"/>
      <c r="FHU34" s="295"/>
      <c r="FHV34" s="295"/>
      <c r="FHW34" s="295"/>
      <c r="FHX34" s="295"/>
      <c r="FHY34" s="295"/>
      <c r="FHZ34" s="295"/>
      <c r="FIA34" s="295"/>
      <c r="FIB34" s="295"/>
      <c r="FIC34" s="295"/>
      <c r="FID34" s="295"/>
      <c r="FIE34" s="295"/>
      <c r="FIF34" s="295"/>
      <c r="FIG34" s="295"/>
      <c r="FIH34" s="295"/>
      <c r="FII34" s="295"/>
      <c r="FIJ34" s="295"/>
      <c r="FIK34" s="295"/>
      <c r="FIL34" s="295"/>
      <c r="FIM34" s="295"/>
      <c r="FIN34" s="295"/>
      <c r="FIO34" s="295"/>
      <c r="FIP34" s="295"/>
      <c r="FIQ34" s="295"/>
      <c r="FIR34" s="295"/>
      <c r="FIS34" s="295"/>
      <c r="FIT34" s="295"/>
      <c r="FIU34" s="295"/>
      <c r="FIV34" s="295"/>
      <c r="FIW34" s="295"/>
      <c r="FIX34" s="295"/>
      <c r="FIY34" s="295"/>
      <c r="FIZ34" s="295"/>
      <c r="FJA34" s="295"/>
      <c r="FJB34" s="295"/>
      <c r="FJC34" s="295"/>
      <c r="FJD34" s="295"/>
      <c r="FJE34" s="295"/>
      <c r="FJF34" s="295"/>
      <c r="FJG34" s="295"/>
      <c r="FJH34" s="295"/>
      <c r="FJI34" s="295"/>
      <c r="FJJ34" s="295"/>
      <c r="FJK34" s="295"/>
      <c r="FJL34" s="295"/>
      <c r="FJM34" s="295"/>
      <c r="FJN34" s="295"/>
      <c r="FJO34" s="295"/>
      <c r="FJP34" s="295"/>
      <c r="FJQ34" s="295"/>
      <c r="FJR34" s="295"/>
      <c r="FJS34" s="295"/>
      <c r="FJT34" s="295"/>
      <c r="FJU34" s="295"/>
      <c r="FJV34" s="295"/>
      <c r="FJW34" s="295"/>
      <c r="FJX34" s="295"/>
      <c r="FJY34" s="295"/>
      <c r="FJZ34" s="295"/>
      <c r="FKA34" s="295"/>
      <c r="FKB34" s="295"/>
      <c r="FKC34" s="295"/>
      <c r="FKD34" s="295"/>
      <c r="FKE34" s="295"/>
      <c r="FKF34" s="295"/>
      <c r="FKG34" s="295"/>
      <c r="FKH34" s="295"/>
      <c r="FKI34" s="295"/>
      <c r="FKJ34" s="295"/>
      <c r="FKK34" s="295"/>
      <c r="FKL34" s="295"/>
      <c r="FKM34" s="295"/>
      <c r="FKN34" s="295"/>
      <c r="FKO34" s="295"/>
      <c r="FKP34" s="295"/>
      <c r="FKQ34" s="295"/>
      <c r="FKR34" s="295"/>
      <c r="FKS34" s="295"/>
      <c r="FKT34" s="295"/>
      <c r="FKU34" s="295"/>
      <c r="FKV34" s="295"/>
      <c r="FKW34" s="295"/>
      <c r="FKX34" s="295"/>
      <c r="FKY34" s="295"/>
      <c r="FKZ34" s="295"/>
      <c r="FLA34" s="295"/>
      <c r="FLB34" s="295"/>
      <c r="FLC34" s="295"/>
      <c r="FLD34" s="295"/>
      <c r="FLE34" s="295"/>
      <c r="FLF34" s="295"/>
      <c r="FLG34" s="295"/>
      <c r="FLH34" s="295"/>
      <c r="FLI34" s="295"/>
      <c r="FLJ34" s="295"/>
      <c r="FLK34" s="295"/>
      <c r="FLL34" s="295"/>
      <c r="FLM34" s="295"/>
      <c r="FLN34" s="295"/>
      <c r="FLO34" s="295"/>
      <c r="FLP34" s="295"/>
      <c r="FLQ34" s="295"/>
      <c r="FLR34" s="295"/>
      <c r="FLS34" s="295"/>
      <c r="FLT34" s="295"/>
      <c r="FLU34" s="295"/>
      <c r="FLV34" s="295"/>
      <c r="FLW34" s="295"/>
      <c r="FLX34" s="295"/>
      <c r="FLY34" s="295"/>
      <c r="FLZ34" s="295"/>
      <c r="FMA34" s="295"/>
      <c r="FMB34" s="295"/>
      <c r="FMC34" s="295"/>
      <c r="FMD34" s="295"/>
      <c r="FME34" s="295"/>
      <c r="FMF34" s="295"/>
      <c r="FMG34" s="295"/>
      <c r="FMH34" s="295"/>
      <c r="FMI34" s="295"/>
      <c r="FMJ34" s="295"/>
      <c r="FMK34" s="295"/>
      <c r="FML34" s="295"/>
      <c r="FMM34" s="295"/>
      <c r="FMN34" s="295"/>
      <c r="FMO34" s="295"/>
      <c r="FMP34" s="295"/>
      <c r="FMQ34" s="295"/>
      <c r="FMR34" s="295"/>
      <c r="FMS34" s="295"/>
      <c r="FMT34" s="295"/>
      <c r="FMU34" s="295"/>
      <c r="FMV34" s="295"/>
      <c r="FMW34" s="295"/>
      <c r="FMX34" s="295"/>
      <c r="FMY34" s="295"/>
      <c r="FMZ34" s="295"/>
      <c r="FNA34" s="295"/>
      <c r="FNB34" s="295"/>
      <c r="FNC34" s="295"/>
      <c r="FND34" s="295"/>
      <c r="FNE34" s="295"/>
      <c r="FNF34" s="295"/>
      <c r="FNG34" s="295"/>
      <c r="FNH34" s="295"/>
      <c r="FNI34" s="295"/>
      <c r="FNJ34" s="295"/>
      <c r="FNK34" s="295"/>
      <c r="FNL34" s="295"/>
      <c r="FNM34" s="295"/>
      <c r="FNN34" s="295"/>
      <c r="FNO34" s="295"/>
      <c r="FNP34" s="295"/>
      <c r="FNQ34" s="295"/>
      <c r="FNR34" s="295"/>
      <c r="FNS34" s="295"/>
      <c r="FNT34" s="295"/>
      <c r="FNU34" s="295"/>
      <c r="FNV34" s="295"/>
      <c r="FNW34" s="295"/>
      <c r="FNX34" s="295"/>
      <c r="FNY34" s="295"/>
      <c r="FNZ34" s="295"/>
      <c r="FOA34" s="295"/>
      <c r="FOB34" s="295"/>
      <c r="FOC34" s="295"/>
      <c r="FOD34" s="295"/>
      <c r="FOE34" s="295"/>
      <c r="FOF34" s="295"/>
      <c r="FOG34" s="295"/>
      <c r="FOH34" s="295"/>
      <c r="FOI34" s="295"/>
      <c r="FOJ34" s="295"/>
      <c r="FOK34" s="295"/>
      <c r="FOL34" s="295"/>
      <c r="FOM34" s="295"/>
      <c r="FON34" s="295"/>
      <c r="FOO34" s="295"/>
      <c r="FOP34" s="295"/>
      <c r="FOQ34" s="295"/>
      <c r="FOR34" s="295"/>
      <c r="FOS34" s="295"/>
      <c r="FOT34" s="295"/>
      <c r="FOU34" s="295"/>
      <c r="FOV34" s="295"/>
      <c r="FOW34" s="295"/>
      <c r="FOX34" s="295"/>
      <c r="FOY34" s="295"/>
      <c r="FOZ34" s="295"/>
      <c r="FPA34" s="295"/>
      <c r="FPB34" s="295"/>
      <c r="FPC34" s="295"/>
      <c r="FPD34" s="295"/>
      <c r="FPE34" s="295"/>
      <c r="FPF34" s="295"/>
      <c r="FPG34" s="295"/>
      <c r="FPH34" s="295"/>
      <c r="FPI34" s="295"/>
      <c r="FPJ34" s="295"/>
      <c r="FPK34" s="295"/>
      <c r="FPL34" s="295"/>
      <c r="FPM34" s="295"/>
      <c r="FPN34" s="295"/>
      <c r="FPO34" s="295"/>
      <c r="FPP34" s="295"/>
      <c r="FPQ34" s="295"/>
      <c r="FPR34" s="295"/>
      <c r="FPS34" s="295"/>
      <c r="FPT34" s="295"/>
      <c r="FPU34" s="295"/>
      <c r="FPV34" s="295"/>
      <c r="FPW34" s="295"/>
      <c r="FPX34" s="295"/>
      <c r="FPY34" s="295"/>
      <c r="FPZ34" s="295"/>
      <c r="FQA34" s="295"/>
      <c r="FQB34" s="295"/>
      <c r="FQC34" s="295"/>
      <c r="FQD34" s="295"/>
      <c r="FQE34" s="295"/>
      <c r="FQF34" s="295"/>
      <c r="FQG34" s="295"/>
      <c r="FQH34" s="295"/>
      <c r="FQI34" s="295"/>
      <c r="FQJ34" s="295"/>
      <c r="FQK34" s="295"/>
      <c r="FQL34" s="295"/>
      <c r="FQM34" s="295"/>
      <c r="FQN34" s="295"/>
      <c r="FQO34" s="295"/>
      <c r="FQP34" s="295"/>
      <c r="FQQ34" s="295"/>
      <c r="FQR34" s="295"/>
      <c r="FQS34" s="295"/>
      <c r="FQT34" s="295"/>
      <c r="FQU34" s="295"/>
      <c r="FQV34" s="295"/>
      <c r="FQW34" s="295"/>
      <c r="FQX34" s="295"/>
      <c r="FQY34" s="295"/>
      <c r="FQZ34" s="295"/>
      <c r="FRA34" s="295"/>
      <c r="FRB34" s="295"/>
      <c r="FRC34" s="295"/>
      <c r="FRD34" s="295"/>
      <c r="FRE34" s="295"/>
      <c r="FRF34" s="295"/>
      <c r="FRG34" s="295"/>
      <c r="FRH34" s="295"/>
      <c r="FRI34" s="295"/>
      <c r="FRJ34" s="295"/>
      <c r="FRK34" s="295"/>
      <c r="FRL34" s="295"/>
      <c r="FRM34" s="295"/>
      <c r="FRN34" s="295"/>
      <c r="FRO34" s="295"/>
      <c r="FRP34" s="295"/>
      <c r="FRQ34" s="295"/>
      <c r="FRR34" s="295"/>
      <c r="FRS34" s="295"/>
      <c r="FRT34" s="295"/>
      <c r="FRU34" s="295"/>
      <c r="FRV34" s="295"/>
      <c r="FRW34" s="295"/>
      <c r="FRX34" s="295"/>
      <c r="FRY34" s="295"/>
      <c r="FRZ34" s="295"/>
      <c r="FSA34" s="295"/>
      <c r="FSB34" s="295"/>
      <c r="FSC34" s="295"/>
      <c r="FSD34" s="295"/>
      <c r="FSE34" s="295"/>
      <c r="FSF34" s="295"/>
      <c r="FSG34" s="295"/>
      <c r="FSH34" s="295"/>
      <c r="FSI34" s="295"/>
      <c r="FSJ34" s="295"/>
      <c r="FSK34" s="295"/>
      <c r="FSL34" s="295"/>
      <c r="FSM34" s="295"/>
      <c r="FSN34" s="295"/>
      <c r="FSO34" s="295"/>
      <c r="FSP34" s="295"/>
      <c r="FSQ34" s="295"/>
      <c r="FSR34" s="295"/>
      <c r="FSS34" s="295"/>
      <c r="FST34" s="295"/>
      <c r="FSU34" s="295"/>
      <c r="FSV34" s="295"/>
      <c r="FSW34" s="295"/>
      <c r="FSX34" s="295"/>
      <c r="FSY34" s="295"/>
      <c r="FSZ34" s="295"/>
      <c r="FTA34" s="295"/>
      <c r="FTB34" s="295"/>
      <c r="FTC34" s="295"/>
      <c r="FTD34" s="295"/>
      <c r="FTE34" s="295"/>
      <c r="FTF34" s="295"/>
      <c r="FTG34" s="295"/>
      <c r="FTH34" s="295"/>
      <c r="FTI34" s="295"/>
      <c r="FTJ34" s="295"/>
      <c r="FTK34" s="295"/>
      <c r="FTL34" s="295"/>
      <c r="FTM34" s="295"/>
      <c r="FTN34" s="295"/>
      <c r="FTO34" s="295"/>
      <c r="FTP34" s="295"/>
      <c r="FTQ34" s="295"/>
      <c r="FTR34" s="295"/>
      <c r="FTS34" s="295"/>
      <c r="FTT34" s="295"/>
      <c r="FTU34" s="295"/>
      <c r="FTV34" s="295"/>
      <c r="FTW34" s="295"/>
      <c r="FTX34" s="295"/>
      <c r="FTY34" s="295"/>
      <c r="FTZ34" s="295"/>
      <c r="FUA34" s="295"/>
      <c r="FUB34" s="295"/>
      <c r="FUC34" s="295"/>
      <c r="FUD34" s="295"/>
      <c r="FUE34" s="295"/>
      <c r="FUF34" s="295"/>
      <c r="FUG34" s="295"/>
      <c r="FUH34" s="295"/>
      <c r="FUI34" s="295"/>
      <c r="FUJ34" s="295"/>
      <c r="FUK34" s="295"/>
      <c r="FUL34" s="295"/>
      <c r="FUM34" s="295"/>
      <c r="FUN34" s="295"/>
      <c r="FUO34" s="295"/>
      <c r="FUP34" s="295"/>
      <c r="FUQ34" s="295"/>
      <c r="FUR34" s="295"/>
      <c r="FUS34" s="295"/>
      <c r="FUT34" s="295"/>
      <c r="FUU34" s="295"/>
      <c r="FUV34" s="295"/>
      <c r="FUW34" s="295"/>
      <c r="FUX34" s="295"/>
      <c r="FUY34" s="295"/>
      <c r="FUZ34" s="295"/>
      <c r="FVA34" s="295"/>
      <c r="FVB34" s="295"/>
      <c r="FVC34" s="295"/>
      <c r="FVD34" s="295"/>
      <c r="FVE34" s="295"/>
      <c r="FVF34" s="295"/>
      <c r="FVG34" s="295"/>
      <c r="FVH34" s="295"/>
      <c r="FVI34" s="295"/>
      <c r="FVJ34" s="295"/>
      <c r="FVK34" s="295"/>
      <c r="FVL34" s="295"/>
      <c r="FVM34" s="295"/>
      <c r="FVN34" s="295"/>
      <c r="FVO34" s="295"/>
      <c r="FVP34" s="295"/>
      <c r="FVQ34" s="295"/>
      <c r="FVR34" s="295"/>
      <c r="FVS34" s="295"/>
      <c r="FVT34" s="295"/>
      <c r="FVU34" s="295"/>
      <c r="FVV34" s="295"/>
      <c r="FVW34" s="295"/>
      <c r="FVX34" s="295"/>
      <c r="FVY34" s="295"/>
      <c r="FVZ34" s="295"/>
      <c r="FWA34" s="295"/>
      <c r="FWB34" s="295"/>
      <c r="FWC34" s="295"/>
      <c r="FWD34" s="295"/>
      <c r="FWE34" s="295"/>
      <c r="FWF34" s="295"/>
      <c r="FWG34" s="295"/>
      <c r="FWH34" s="295"/>
      <c r="FWI34" s="295"/>
      <c r="FWJ34" s="295"/>
      <c r="FWK34" s="295"/>
      <c r="FWL34" s="295"/>
      <c r="FWM34" s="295"/>
      <c r="FWN34" s="295"/>
      <c r="FWO34" s="295"/>
      <c r="FWP34" s="295"/>
      <c r="FWQ34" s="295"/>
      <c r="FWR34" s="295"/>
      <c r="FWS34" s="295"/>
      <c r="FWT34" s="295"/>
      <c r="FWU34" s="295"/>
      <c r="FWV34" s="295"/>
      <c r="FWW34" s="295"/>
      <c r="FWX34" s="295"/>
      <c r="FWY34" s="295"/>
      <c r="FWZ34" s="295"/>
      <c r="FXA34" s="295"/>
      <c r="FXB34" s="295"/>
      <c r="FXC34" s="295"/>
      <c r="FXD34" s="295"/>
      <c r="FXE34" s="295"/>
      <c r="FXF34" s="295"/>
      <c r="FXG34" s="295"/>
      <c r="FXH34" s="295"/>
      <c r="FXI34" s="295"/>
      <c r="FXJ34" s="295"/>
      <c r="FXK34" s="295"/>
      <c r="FXL34" s="295"/>
      <c r="FXM34" s="295"/>
      <c r="FXN34" s="295"/>
      <c r="FXO34" s="295"/>
      <c r="FXP34" s="295"/>
      <c r="FXQ34" s="295"/>
      <c r="FXR34" s="295"/>
      <c r="FXS34" s="295"/>
      <c r="FXT34" s="295"/>
      <c r="FXU34" s="295"/>
      <c r="FXV34" s="295"/>
      <c r="FXW34" s="295"/>
      <c r="FXX34" s="295"/>
      <c r="FXY34" s="295"/>
      <c r="FXZ34" s="295"/>
      <c r="FYA34" s="295"/>
      <c r="FYB34" s="295"/>
      <c r="FYC34" s="295"/>
      <c r="FYD34" s="295"/>
      <c r="FYE34" s="295"/>
      <c r="FYF34" s="295"/>
      <c r="FYG34" s="295"/>
      <c r="FYH34" s="295"/>
      <c r="FYI34" s="295"/>
      <c r="FYJ34" s="295"/>
      <c r="FYK34" s="295"/>
      <c r="FYL34" s="295"/>
      <c r="FYM34" s="295"/>
      <c r="FYN34" s="295"/>
      <c r="FYO34" s="295"/>
      <c r="FYP34" s="295"/>
      <c r="FYQ34" s="295"/>
      <c r="FYR34" s="295"/>
      <c r="FYS34" s="295"/>
      <c r="FYT34" s="295"/>
      <c r="FYU34" s="295"/>
      <c r="FYV34" s="295"/>
      <c r="FYW34" s="295"/>
      <c r="FYX34" s="295"/>
      <c r="FYY34" s="295"/>
      <c r="FYZ34" s="295"/>
      <c r="FZA34" s="295"/>
      <c r="FZB34" s="295"/>
      <c r="FZC34" s="295"/>
      <c r="FZD34" s="295"/>
      <c r="FZE34" s="295"/>
      <c r="FZF34" s="295"/>
      <c r="FZG34" s="295"/>
      <c r="FZH34" s="295"/>
      <c r="FZI34" s="295"/>
      <c r="FZJ34" s="295"/>
      <c r="FZK34" s="295"/>
      <c r="FZL34" s="295"/>
      <c r="FZM34" s="295"/>
      <c r="FZN34" s="295"/>
      <c r="FZO34" s="295"/>
      <c r="FZP34" s="295"/>
      <c r="FZQ34" s="295"/>
      <c r="FZR34" s="295"/>
      <c r="FZS34" s="295"/>
      <c r="FZT34" s="295"/>
      <c r="FZU34" s="295"/>
      <c r="FZV34" s="295"/>
      <c r="FZW34" s="295"/>
      <c r="FZX34" s="295"/>
      <c r="FZY34" s="295"/>
      <c r="FZZ34" s="295"/>
      <c r="GAA34" s="295"/>
      <c r="GAB34" s="295"/>
      <c r="GAC34" s="295"/>
      <c r="GAD34" s="295"/>
      <c r="GAE34" s="295"/>
      <c r="GAF34" s="295"/>
      <c r="GAG34" s="295"/>
      <c r="GAH34" s="295"/>
      <c r="GAI34" s="295"/>
      <c r="GAJ34" s="295"/>
      <c r="GAK34" s="295"/>
      <c r="GAL34" s="295"/>
      <c r="GAM34" s="295"/>
      <c r="GAN34" s="295"/>
      <c r="GAO34" s="295"/>
      <c r="GAP34" s="295"/>
      <c r="GAQ34" s="295"/>
      <c r="GAR34" s="295"/>
      <c r="GAS34" s="295"/>
      <c r="GAT34" s="295"/>
      <c r="GAU34" s="295"/>
      <c r="GAV34" s="295"/>
      <c r="GAW34" s="295"/>
      <c r="GAX34" s="295"/>
      <c r="GAY34" s="295"/>
      <c r="GAZ34" s="295"/>
      <c r="GBA34" s="295"/>
      <c r="GBB34" s="295"/>
      <c r="GBC34" s="295"/>
      <c r="GBD34" s="295"/>
      <c r="GBE34" s="295"/>
      <c r="GBF34" s="295"/>
      <c r="GBG34" s="295"/>
      <c r="GBH34" s="295"/>
      <c r="GBI34" s="295"/>
      <c r="GBJ34" s="295"/>
      <c r="GBK34" s="295"/>
      <c r="GBL34" s="295"/>
      <c r="GBM34" s="295"/>
      <c r="GBN34" s="295"/>
      <c r="GBO34" s="295"/>
      <c r="GBP34" s="295"/>
      <c r="GBQ34" s="295"/>
      <c r="GBR34" s="295"/>
      <c r="GBS34" s="295"/>
      <c r="GBT34" s="295"/>
      <c r="GBU34" s="295"/>
      <c r="GBV34" s="295"/>
      <c r="GBW34" s="295"/>
      <c r="GBX34" s="295"/>
      <c r="GBY34" s="295"/>
      <c r="GBZ34" s="295"/>
      <c r="GCA34" s="295"/>
      <c r="GCB34" s="295"/>
      <c r="GCC34" s="295"/>
      <c r="GCD34" s="295"/>
      <c r="GCE34" s="295"/>
      <c r="GCF34" s="295"/>
      <c r="GCG34" s="295"/>
      <c r="GCH34" s="295"/>
      <c r="GCI34" s="295"/>
      <c r="GCJ34" s="295"/>
      <c r="GCK34" s="295"/>
      <c r="GCL34" s="295"/>
      <c r="GCM34" s="295"/>
      <c r="GCN34" s="295"/>
      <c r="GCO34" s="295"/>
      <c r="GCP34" s="295"/>
      <c r="GCQ34" s="295"/>
      <c r="GCR34" s="295"/>
      <c r="GCS34" s="295"/>
      <c r="GCT34" s="295"/>
      <c r="GCU34" s="295"/>
      <c r="GCV34" s="295"/>
      <c r="GCW34" s="295"/>
      <c r="GCX34" s="295"/>
      <c r="GCY34" s="295"/>
      <c r="GCZ34" s="295"/>
      <c r="GDA34" s="295"/>
      <c r="GDB34" s="295"/>
      <c r="GDC34" s="295"/>
      <c r="GDD34" s="295"/>
      <c r="GDE34" s="295"/>
      <c r="GDF34" s="295"/>
      <c r="GDG34" s="295"/>
      <c r="GDH34" s="295"/>
      <c r="GDI34" s="295"/>
      <c r="GDJ34" s="295"/>
      <c r="GDK34" s="295"/>
      <c r="GDL34" s="295"/>
      <c r="GDM34" s="295"/>
      <c r="GDN34" s="295"/>
      <c r="GDO34" s="295"/>
      <c r="GDP34" s="295"/>
      <c r="GDQ34" s="295"/>
      <c r="GDR34" s="295"/>
      <c r="GDS34" s="295"/>
      <c r="GDT34" s="295"/>
      <c r="GDU34" s="295"/>
      <c r="GDV34" s="295"/>
      <c r="GDW34" s="295"/>
      <c r="GDX34" s="295"/>
      <c r="GDY34" s="295"/>
      <c r="GDZ34" s="295"/>
      <c r="GEA34" s="295"/>
      <c r="GEB34" s="295"/>
      <c r="GEC34" s="295"/>
      <c r="GED34" s="295"/>
      <c r="GEE34" s="295"/>
      <c r="GEF34" s="295"/>
      <c r="GEG34" s="295"/>
      <c r="GEH34" s="295"/>
      <c r="GEI34" s="295"/>
      <c r="GEJ34" s="295"/>
      <c r="GEK34" s="295"/>
      <c r="GEL34" s="295"/>
      <c r="GEM34" s="295"/>
      <c r="GEN34" s="295"/>
      <c r="GEO34" s="295"/>
      <c r="GEP34" s="295"/>
      <c r="GEQ34" s="295"/>
      <c r="GER34" s="295"/>
      <c r="GES34" s="295"/>
      <c r="GET34" s="295"/>
      <c r="GEU34" s="295"/>
      <c r="GEV34" s="295"/>
      <c r="GEW34" s="295"/>
      <c r="GEX34" s="295"/>
      <c r="GEY34" s="295"/>
      <c r="GEZ34" s="295"/>
      <c r="GFA34" s="295"/>
      <c r="GFB34" s="295"/>
      <c r="GFC34" s="295"/>
      <c r="GFD34" s="295"/>
      <c r="GFE34" s="295"/>
      <c r="GFF34" s="295"/>
      <c r="GFG34" s="295"/>
      <c r="GFH34" s="295"/>
      <c r="GFI34" s="295"/>
      <c r="GFJ34" s="295"/>
      <c r="GFK34" s="295"/>
      <c r="GFL34" s="295"/>
      <c r="GFM34" s="295"/>
      <c r="GFN34" s="295"/>
      <c r="GFO34" s="295"/>
      <c r="GFP34" s="295"/>
      <c r="GFQ34" s="295"/>
      <c r="GFR34" s="295"/>
      <c r="GFS34" s="295"/>
      <c r="GFT34" s="295"/>
      <c r="GFU34" s="295"/>
      <c r="GFV34" s="295"/>
      <c r="GFW34" s="295"/>
      <c r="GFX34" s="295"/>
      <c r="GFY34" s="295"/>
      <c r="GFZ34" s="295"/>
      <c r="GGA34" s="295"/>
      <c r="GGB34" s="295"/>
      <c r="GGC34" s="295"/>
      <c r="GGD34" s="295"/>
      <c r="GGE34" s="295"/>
      <c r="GGF34" s="295"/>
      <c r="GGG34" s="295"/>
      <c r="GGH34" s="295"/>
      <c r="GGI34" s="295"/>
      <c r="GGJ34" s="295"/>
      <c r="GGK34" s="295"/>
      <c r="GGL34" s="295"/>
      <c r="GGM34" s="295"/>
      <c r="GGN34" s="295"/>
      <c r="GGO34" s="295"/>
      <c r="GGP34" s="295"/>
      <c r="GGQ34" s="295"/>
      <c r="GGR34" s="295"/>
      <c r="GGS34" s="295"/>
      <c r="GGT34" s="295"/>
      <c r="GGU34" s="295"/>
      <c r="GGV34" s="295"/>
      <c r="GGW34" s="295"/>
      <c r="GGX34" s="295"/>
      <c r="GGY34" s="295"/>
      <c r="GGZ34" s="295"/>
      <c r="GHA34" s="295"/>
      <c r="GHB34" s="295"/>
      <c r="GHC34" s="295"/>
      <c r="GHD34" s="295"/>
      <c r="GHE34" s="295"/>
      <c r="GHF34" s="295"/>
      <c r="GHG34" s="295"/>
      <c r="GHH34" s="295"/>
      <c r="GHI34" s="295"/>
      <c r="GHJ34" s="295"/>
      <c r="GHK34" s="295"/>
      <c r="GHL34" s="295"/>
      <c r="GHM34" s="295"/>
      <c r="GHN34" s="295"/>
      <c r="GHO34" s="295"/>
      <c r="GHP34" s="295"/>
      <c r="GHQ34" s="295"/>
      <c r="GHR34" s="295"/>
      <c r="GHS34" s="295"/>
      <c r="GHT34" s="295"/>
      <c r="GHU34" s="295"/>
      <c r="GHV34" s="295"/>
      <c r="GHW34" s="295"/>
      <c r="GHX34" s="295"/>
      <c r="GHY34" s="295"/>
      <c r="GHZ34" s="295"/>
      <c r="GIA34" s="295"/>
      <c r="GIB34" s="295"/>
      <c r="GIC34" s="295"/>
      <c r="GID34" s="295"/>
      <c r="GIE34" s="295"/>
      <c r="GIF34" s="295"/>
      <c r="GIG34" s="295"/>
      <c r="GIH34" s="295"/>
      <c r="GII34" s="295"/>
      <c r="GIJ34" s="295"/>
      <c r="GIK34" s="295"/>
      <c r="GIL34" s="295"/>
      <c r="GIM34" s="295"/>
      <c r="GIN34" s="295"/>
      <c r="GIO34" s="295"/>
      <c r="GIP34" s="295"/>
      <c r="GIQ34" s="295"/>
      <c r="GIR34" s="295"/>
      <c r="GIS34" s="295"/>
      <c r="GIT34" s="295"/>
      <c r="GIU34" s="295"/>
      <c r="GIV34" s="295"/>
      <c r="GIW34" s="295"/>
      <c r="GIX34" s="295"/>
      <c r="GIY34" s="295"/>
      <c r="GIZ34" s="295"/>
      <c r="GJA34" s="295"/>
      <c r="GJB34" s="295"/>
      <c r="GJC34" s="295"/>
      <c r="GJD34" s="295"/>
      <c r="GJE34" s="295"/>
      <c r="GJF34" s="295"/>
      <c r="GJG34" s="295"/>
      <c r="GJH34" s="295"/>
      <c r="GJI34" s="295"/>
      <c r="GJJ34" s="295"/>
      <c r="GJK34" s="295"/>
      <c r="GJL34" s="295"/>
      <c r="GJM34" s="295"/>
      <c r="GJN34" s="295"/>
      <c r="GJO34" s="295"/>
      <c r="GJP34" s="295"/>
      <c r="GJQ34" s="295"/>
      <c r="GJR34" s="295"/>
      <c r="GJS34" s="295"/>
      <c r="GJT34" s="295"/>
      <c r="GJU34" s="295"/>
      <c r="GJV34" s="295"/>
      <c r="GJW34" s="295"/>
      <c r="GJX34" s="295"/>
      <c r="GJY34" s="295"/>
      <c r="GJZ34" s="295"/>
      <c r="GKA34" s="295"/>
      <c r="GKB34" s="295"/>
      <c r="GKC34" s="295"/>
      <c r="GKD34" s="295"/>
      <c r="GKE34" s="295"/>
      <c r="GKF34" s="295"/>
      <c r="GKG34" s="295"/>
      <c r="GKH34" s="295"/>
      <c r="GKI34" s="295"/>
      <c r="GKJ34" s="295"/>
      <c r="GKK34" s="295"/>
      <c r="GKL34" s="295"/>
      <c r="GKM34" s="295"/>
      <c r="GKN34" s="295"/>
      <c r="GKO34" s="295"/>
      <c r="GKP34" s="295"/>
      <c r="GKQ34" s="295"/>
      <c r="GKR34" s="295"/>
      <c r="GKS34" s="295"/>
      <c r="GKT34" s="295"/>
      <c r="GKU34" s="295"/>
      <c r="GKV34" s="295"/>
      <c r="GKW34" s="295"/>
      <c r="GKX34" s="295"/>
      <c r="GKY34" s="295"/>
      <c r="GKZ34" s="295"/>
      <c r="GLA34" s="295"/>
      <c r="GLB34" s="295"/>
      <c r="GLC34" s="295"/>
      <c r="GLD34" s="295"/>
      <c r="GLE34" s="295"/>
      <c r="GLF34" s="295"/>
      <c r="GLG34" s="295"/>
      <c r="GLH34" s="295"/>
      <c r="GLI34" s="295"/>
      <c r="GLJ34" s="295"/>
      <c r="GLK34" s="295"/>
      <c r="GLL34" s="295"/>
      <c r="GLM34" s="295"/>
      <c r="GLN34" s="295"/>
      <c r="GLO34" s="295"/>
      <c r="GLP34" s="295"/>
      <c r="GLQ34" s="295"/>
      <c r="GLR34" s="295"/>
      <c r="GLS34" s="295"/>
      <c r="GLT34" s="295"/>
      <c r="GLU34" s="295"/>
      <c r="GLV34" s="295"/>
      <c r="GLW34" s="295"/>
      <c r="GLX34" s="295"/>
      <c r="GLY34" s="295"/>
      <c r="GLZ34" s="295"/>
      <c r="GMA34" s="295"/>
      <c r="GMB34" s="295"/>
      <c r="GMC34" s="295"/>
      <c r="GMD34" s="295"/>
      <c r="GME34" s="295"/>
      <c r="GMF34" s="295"/>
      <c r="GMG34" s="295"/>
      <c r="GMH34" s="295"/>
      <c r="GMI34" s="295"/>
      <c r="GMJ34" s="295"/>
      <c r="GMK34" s="295"/>
      <c r="GML34" s="295"/>
      <c r="GMM34" s="295"/>
      <c r="GMN34" s="295"/>
      <c r="GMO34" s="295"/>
      <c r="GMP34" s="295"/>
      <c r="GMQ34" s="295"/>
      <c r="GMR34" s="295"/>
      <c r="GMS34" s="295"/>
      <c r="GMT34" s="295"/>
      <c r="GMU34" s="295"/>
      <c r="GMV34" s="295"/>
      <c r="GMW34" s="295"/>
      <c r="GMX34" s="295"/>
      <c r="GMY34" s="295"/>
      <c r="GMZ34" s="295"/>
      <c r="GNA34" s="295"/>
      <c r="GNB34" s="295"/>
      <c r="GNC34" s="295"/>
      <c r="GND34" s="295"/>
      <c r="GNE34" s="295"/>
      <c r="GNF34" s="295"/>
      <c r="GNG34" s="295"/>
      <c r="GNH34" s="295"/>
      <c r="GNI34" s="295"/>
      <c r="GNJ34" s="295"/>
      <c r="GNK34" s="295"/>
      <c r="GNL34" s="295"/>
      <c r="GNM34" s="295"/>
      <c r="GNN34" s="295"/>
      <c r="GNO34" s="295"/>
      <c r="GNP34" s="295"/>
      <c r="GNQ34" s="295"/>
      <c r="GNR34" s="295"/>
      <c r="GNS34" s="295"/>
      <c r="GNT34" s="295"/>
      <c r="GNU34" s="295"/>
      <c r="GNV34" s="295"/>
      <c r="GNW34" s="295"/>
      <c r="GNX34" s="295"/>
      <c r="GNY34" s="295"/>
      <c r="GNZ34" s="295"/>
      <c r="GOA34" s="295"/>
      <c r="GOB34" s="295"/>
      <c r="GOC34" s="295"/>
      <c r="GOD34" s="295"/>
      <c r="GOE34" s="295"/>
      <c r="GOF34" s="295"/>
      <c r="GOG34" s="295"/>
      <c r="GOH34" s="295"/>
      <c r="GOI34" s="295"/>
      <c r="GOJ34" s="295"/>
      <c r="GOK34" s="295"/>
      <c r="GOL34" s="295"/>
      <c r="GOM34" s="295"/>
      <c r="GON34" s="295"/>
      <c r="GOO34" s="295"/>
      <c r="GOP34" s="295"/>
      <c r="GOQ34" s="295"/>
      <c r="GOR34" s="295"/>
      <c r="GOS34" s="295"/>
      <c r="GOT34" s="295"/>
      <c r="GOU34" s="295"/>
      <c r="GOV34" s="295"/>
      <c r="GOW34" s="295"/>
      <c r="GOX34" s="295"/>
      <c r="GOY34" s="295"/>
      <c r="GOZ34" s="295"/>
      <c r="GPA34" s="295"/>
      <c r="GPB34" s="295"/>
      <c r="GPC34" s="295"/>
      <c r="GPD34" s="295"/>
      <c r="GPE34" s="295"/>
      <c r="GPF34" s="295"/>
      <c r="GPG34" s="295"/>
      <c r="GPH34" s="295"/>
      <c r="GPI34" s="295"/>
      <c r="GPJ34" s="295"/>
      <c r="GPK34" s="295"/>
      <c r="GPL34" s="295"/>
      <c r="GPM34" s="295"/>
      <c r="GPN34" s="295"/>
      <c r="GPO34" s="295"/>
      <c r="GPP34" s="295"/>
      <c r="GPQ34" s="295"/>
      <c r="GPR34" s="295"/>
      <c r="GPS34" s="295"/>
      <c r="GPT34" s="295"/>
      <c r="GPU34" s="295"/>
      <c r="GPV34" s="295"/>
      <c r="GPW34" s="295"/>
      <c r="GPX34" s="295"/>
      <c r="GPY34" s="295"/>
      <c r="GPZ34" s="295"/>
      <c r="GQA34" s="295"/>
      <c r="GQB34" s="295"/>
      <c r="GQC34" s="295"/>
      <c r="GQD34" s="295"/>
      <c r="GQE34" s="295"/>
      <c r="GQF34" s="295"/>
      <c r="GQG34" s="295"/>
      <c r="GQH34" s="295"/>
      <c r="GQI34" s="295"/>
      <c r="GQJ34" s="295"/>
      <c r="GQK34" s="295"/>
      <c r="GQL34" s="295"/>
      <c r="GQM34" s="295"/>
      <c r="GQN34" s="295"/>
      <c r="GQO34" s="295"/>
      <c r="GQP34" s="295"/>
      <c r="GQQ34" s="295"/>
      <c r="GQR34" s="295"/>
      <c r="GQS34" s="295"/>
      <c r="GQT34" s="295"/>
      <c r="GQU34" s="295"/>
      <c r="GQV34" s="295"/>
      <c r="GQW34" s="295"/>
      <c r="GQX34" s="295"/>
      <c r="GQY34" s="295"/>
      <c r="GQZ34" s="295"/>
      <c r="GRA34" s="295"/>
      <c r="GRB34" s="295"/>
      <c r="GRC34" s="295"/>
      <c r="GRD34" s="295"/>
      <c r="GRE34" s="295"/>
      <c r="GRF34" s="295"/>
      <c r="GRG34" s="295"/>
      <c r="GRH34" s="295"/>
      <c r="GRI34" s="295"/>
      <c r="GRJ34" s="295"/>
      <c r="GRK34" s="295"/>
      <c r="GRL34" s="295"/>
      <c r="GRM34" s="295"/>
      <c r="GRN34" s="295"/>
      <c r="GRO34" s="295"/>
      <c r="GRP34" s="295"/>
      <c r="GRQ34" s="295"/>
      <c r="GRR34" s="295"/>
      <c r="GRS34" s="295"/>
      <c r="GRT34" s="295"/>
      <c r="GRU34" s="295"/>
      <c r="GRV34" s="295"/>
      <c r="GRW34" s="295"/>
      <c r="GRX34" s="295"/>
      <c r="GRY34" s="295"/>
      <c r="GRZ34" s="295"/>
      <c r="GSA34" s="295"/>
      <c r="GSB34" s="295"/>
      <c r="GSC34" s="295"/>
      <c r="GSD34" s="295"/>
      <c r="GSE34" s="295"/>
      <c r="GSF34" s="295"/>
      <c r="GSG34" s="295"/>
      <c r="GSH34" s="295"/>
      <c r="GSI34" s="295"/>
      <c r="GSJ34" s="295"/>
      <c r="GSK34" s="295"/>
      <c r="GSL34" s="295"/>
      <c r="GSM34" s="295"/>
      <c r="GSN34" s="295"/>
      <c r="GSO34" s="295"/>
      <c r="GSP34" s="295"/>
      <c r="GSQ34" s="295"/>
      <c r="GSR34" s="295"/>
      <c r="GSS34" s="295"/>
      <c r="GST34" s="295"/>
      <c r="GSU34" s="295"/>
      <c r="GSV34" s="295"/>
      <c r="GSW34" s="295"/>
      <c r="GSX34" s="295"/>
      <c r="GSY34" s="295"/>
      <c r="GSZ34" s="295"/>
      <c r="GTA34" s="295"/>
      <c r="GTB34" s="295"/>
      <c r="GTC34" s="295"/>
      <c r="GTD34" s="295"/>
      <c r="GTE34" s="295"/>
      <c r="GTF34" s="295"/>
      <c r="GTG34" s="295"/>
      <c r="GTH34" s="295"/>
      <c r="GTI34" s="295"/>
      <c r="GTJ34" s="295"/>
      <c r="GTK34" s="295"/>
      <c r="GTL34" s="295"/>
      <c r="GTM34" s="295"/>
      <c r="GTN34" s="295"/>
      <c r="GTO34" s="295"/>
      <c r="GTP34" s="295"/>
      <c r="GTQ34" s="295"/>
      <c r="GTR34" s="295"/>
      <c r="GTS34" s="295"/>
      <c r="GTT34" s="295"/>
      <c r="GTU34" s="295"/>
      <c r="GTV34" s="295"/>
      <c r="GTW34" s="295"/>
      <c r="GTX34" s="295"/>
      <c r="GTY34" s="295"/>
      <c r="GTZ34" s="295"/>
      <c r="GUA34" s="295"/>
      <c r="GUB34" s="295"/>
      <c r="GUC34" s="295"/>
      <c r="GUD34" s="295"/>
      <c r="GUE34" s="295"/>
      <c r="GUF34" s="295"/>
      <c r="GUG34" s="295"/>
      <c r="GUH34" s="295"/>
      <c r="GUI34" s="295"/>
      <c r="GUJ34" s="295"/>
      <c r="GUK34" s="295"/>
      <c r="GUL34" s="295"/>
      <c r="GUM34" s="295"/>
      <c r="GUN34" s="295"/>
      <c r="GUO34" s="295"/>
      <c r="GUP34" s="295"/>
      <c r="GUQ34" s="295"/>
      <c r="GUR34" s="295"/>
      <c r="GUS34" s="295"/>
      <c r="GUT34" s="295"/>
      <c r="GUU34" s="295"/>
      <c r="GUV34" s="295"/>
      <c r="GUW34" s="295"/>
      <c r="GUX34" s="295"/>
      <c r="GUY34" s="295"/>
      <c r="GUZ34" s="295"/>
      <c r="GVA34" s="295"/>
      <c r="GVB34" s="295"/>
      <c r="GVC34" s="295"/>
      <c r="GVD34" s="295"/>
      <c r="GVE34" s="295"/>
      <c r="GVF34" s="295"/>
      <c r="GVG34" s="295"/>
      <c r="GVH34" s="295"/>
      <c r="GVI34" s="295"/>
      <c r="GVJ34" s="295"/>
      <c r="GVK34" s="295"/>
      <c r="GVL34" s="295"/>
      <c r="GVM34" s="295"/>
      <c r="GVN34" s="295"/>
      <c r="GVO34" s="295"/>
      <c r="GVP34" s="295"/>
      <c r="GVQ34" s="295"/>
      <c r="GVR34" s="295"/>
      <c r="GVS34" s="295"/>
      <c r="GVT34" s="295"/>
      <c r="GVU34" s="295"/>
      <c r="GVV34" s="295"/>
      <c r="GVW34" s="295"/>
      <c r="GVX34" s="295"/>
      <c r="GVY34" s="295"/>
      <c r="GVZ34" s="295"/>
      <c r="GWA34" s="295"/>
      <c r="GWB34" s="295"/>
      <c r="GWC34" s="295"/>
      <c r="GWD34" s="295"/>
      <c r="GWE34" s="295"/>
      <c r="GWF34" s="295"/>
      <c r="GWG34" s="295"/>
      <c r="GWH34" s="295"/>
      <c r="GWI34" s="295"/>
      <c r="GWJ34" s="295"/>
      <c r="GWK34" s="295"/>
      <c r="GWL34" s="295"/>
      <c r="GWM34" s="295"/>
      <c r="GWN34" s="295"/>
      <c r="GWO34" s="295"/>
      <c r="GWP34" s="295"/>
      <c r="GWQ34" s="295"/>
      <c r="GWR34" s="295"/>
      <c r="GWS34" s="295"/>
      <c r="GWT34" s="295"/>
      <c r="GWU34" s="295"/>
      <c r="GWV34" s="295"/>
      <c r="GWW34" s="295"/>
      <c r="GWX34" s="295"/>
      <c r="GWY34" s="295"/>
      <c r="GWZ34" s="295"/>
      <c r="GXA34" s="295"/>
      <c r="GXB34" s="295"/>
      <c r="GXC34" s="295"/>
      <c r="GXD34" s="295"/>
      <c r="GXE34" s="295"/>
      <c r="GXF34" s="295"/>
      <c r="GXG34" s="295"/>
      <c r="GXH34" s="295"/>
      <c r="GXI34" s="295"/>
      <c r="GXJ34" s="295"/>
      <c r="GXK34" s="295"/>
      <c r="GXL34" s="295"/>
      <c r="GXM34" s="295"/>
      <c r="GXN34" s="295"/>
      <c r="GXO34" s="295"/>
      <c r="GXP34" s="295"/>
      <c r="GXQ34" s="295"/>
      <c r="GXR34" s="295"/>
      <c r="GXS34" s="295"/>
      <c r="GXT34" s="295"/>
      <c r="GXU34" s="295"/>
      <c r="GXV34" s="295"/>
      <c r="GXW34" s="295"/>
      <c r="GXX34" s="295"/>
      <c r="GXY34" s="295"/>
      <c r="GXZ34" s="295"/>
      <c r="GYA34" s="295"/>
      <c r="GYB34" s="295"/>
      <c r="GYC34" s="295"/>
      <c r="GYD34" s="295"/>
      <c r="GYE34" s="295"/>
      <c r="GYF34" s="295"/>
      <c r="GYG34" s="295"/>
      <c r="GYH34" s="295"/>
      <c r="GYI34" s="295"/>
      <c r="GYJ34" s="295"/>
      <c r="GYK34" s="295"/>
      <c r="GYL34" s="295"/>
      <c r="GYM34" s="295"/>
      <c r="GYN34" s="295"/>
      <c r="GYO34" s="295"/>
      <c r="GYP34" s="295"/>
      <c r="GYQ34" s="295"/>
      <c r="GYR34" s="295"/>
      <c r="GYS34" s="295"/>
      <c r="GYT34" s="295"/>
      <c r="GYU34" s="295"/>
      <c r="GYV34" s="295"/>
      <c r="GYW34" s="295"/>
      <c r="GYX34" s="295"/>
      <c r="GYY34" s="295"/>
      <c r="GYZ34" s="295"/>
      <c r="GZA34" s="295"/>
      <c r="GZB34" s="295"/>
      <c r="GZC34" s="295"/>
      <c r="GZD34" s="295"/>
      <c r="GZE34" s="295"/>
      <c r="GZF34" s="295"/>
      <c r="GZG34" s="295"/>
      <c r="GZH34" s="295"/>
      <c r="GZI34" s="295"/>
      <c r="GZJ34" s="295"/>
      <c r="GZK34" s="295"/>
      <c r="GZL34" s="295"/>
      <c r="GZM34" s="295"/>
      <c r="GZN34" s="295"/>
      <c r="GZO34" s="295"/>
      <c r="GZP34" s="295"/>
      <c r="GZQ34" s="295"/>
      <c r="GZR34" s="295"/>
      <c r="GZS34" s="295"/>
      <c r="GZT34" s="295"/>
      <c r="GZU34" s="295"/>
      <c r="GZV34" s="295"/>
      <c r="GZW34" s="295"/>
      <c r="GZX34" s="295"/>
      <c r="GZY34" s="295"/>
      <c r="GZZ34" s="295"/>
      <c r="HAA34" s="295"/>
      <c r="HAB34" s="295"/>
      <c r="HAC34" s="295"/>
      <c r="HAD34" s="295"/>
      <c r="HAE34" s="295"/>
      <c r="HAF34" s="295"/>
      <c r="HAG34" s="295"/>
      <c r="HAH34" s="295"/>
      <c r="HAI34" s="295"/>
      <c r="HAJ34" s="295"/>
      <c r="HAK34" s="295"/>
      <c r="HAL34" s="295"/>
      <c r="HAM34" s="295"/>
      <c r="HAN34" s="295"/>
      <c r="HAO34" s="295"/>
      <c r="HAP34" s="295"/>
      <c r="HAQ34" s="295"/>
      <c r="HAR34" s="295"/>
      <c r="HAS34" s="295"/>
      <c r="HAT34" s="295"/>
      <c r="HAU34" s="295"/>
      <c r="HAV34" s="295"/>
      <c r="HAW34" s="295"/>
      <c r="HAX34" s="295"/>
      <c r="HAY34" s="295"/>
      <c r="HAZ34" s="295"/>
      <c r="HBA34" s="295"/>
      <c r="HBB34" s="295"/>
      <c r="HBC34" s="295"/>
      <c r="HBD34" s="295"/>
      <c r="HBE34" s="295"/>
      <c r="HBF34" s="295"/>
      <c r="HBG34" s="295"/>
      <c r="HBH34" s="295"/>
      <c r="HBI34" s="295"/>
      <c r="HBJ34" s="295"/>
      <c r="HBK34" s="295"/>
      <c r="HBL34" s="295"/>
      <c r="HBM34" s="295"/>
      <c r="HBN34" s="295"/>
      <c r="HBO34" s="295"/>
      <c r="HBP34" s="295"/>
      <c r="HBQ34" s="295"/>
      <c r="HBR34" s="295"/>
      <c r="HBS34" s="295"/>
      <c r="HBT34" s="295"/>
      <c r="HBU34" s="295"/>
      <c r="HBV34" s="295"/>
      <c r="HBW34" s="295"/>
      <c r="HBX34" s="295"/>
      <c r="HBY34" s="295"/>
      <c r="HBZ34" s="295"/>
      <c r="HCA34" s="295"/>
      <c r="HCB34" s="295"/>
      <c r="HCC34" s="295"/>
      <c r="HCD34" s="295"/>
      <c r="HCE34" s="295"/>
      <c r="HCF34" s="295"/>
      <c r="HCG34" s="295"/>
      <c r="HCH34" s="295"/>
      <c r="HCI34" s="295"/>
      <c r="HCJ34" s="295"/>
      <c r="HCK34" s="295"/>
      <c r="HCL34" s="295"/>
      <c r="HCM34" s="295"/>
      <c r="HCN34" s="295"/>
      <c r="HCO34" s="295"/>
      <c r="HCP34" s="295"/>
      <c r="HCQ34" s="295"/>
      <c r="HCR34" s="295"/>
      <c r="HCS34" s="295"/>
      <c r="HCT34" s="295"/>
      <c r="HCU34" s="295"/>
      <c r="HCV34" s="295"/>
      <c r="HCW34" s="295"/>
      <c r="HCX34" s="295"/>
      <c r="HCY34" s="295"/>
      <c r="HCZ34" s="295"/>
      <c r="HDA34" s="295"/>
      <c r="HDB34" s="295"/>
      <c r="HDC34" s="295"/>
      <c r="HDD34" s="295"/>
      <c r="HDE34" s="295"/>
      <c r="HDF34" s="295"/>
      <c r="HDG34" s="295"/>
      <c r="HDH34" s="295"/>
      <c r="HDI34" s="295"/>
      <c r="HDJ34" s="295"/>
      <c r="HDK34" s="295"/>
      <c r="HDL34" s="295"/>
      <c r="HDM34" s="295"/>
      <c r="HDN34" s="295"/>
      <c r="HDO34" s="295"/>
      <c r="HDP34" s="295"/>
      <c r="HDQ34" s="295"/>
      <c r="HDR34" s="295"/>
      <c r="HDS34" s="295"/>
      <c r="HDT34" s="295"/>
      <c r="HDU34" s="295"/>
      <c r="HDV34" s="295"/>
      <c r="HDW34" s="295"/>
      <c r="HDX34" s="295"/>
      <c r="HDY34" s="295"/>
      <c r="HDZ34" s="295"/>
      <c r="HEA34" s="295"/>
      <c r="HEB34" s="295"/>
      <c r="HEC34" s="295"/>
      <c r="HED34" s="295"/>
      <c r="HEE34" s="295"/>
      <c r="HEF34" s="295"/>
      <c r="HEG34" s="295"/>
      <c r="HEH34" s="295"/>
      <c r="HEI34" s="295"/>
      <c r="HEJ34" s="295"/>
      <c r="HEK34" s="295"/>
      <c r="HEL34" s="295"/>
      <c r="HEM34" s="295"/>
      <c r="HEN34" s="295"/>
      <c r="HEO34" s="295"/>
      <c r="HEP34" s="295"/>
      <c r="HEQ34" s="295"/>
      <c r="HER34" s="295"/>
      <c r="HES34" s="295"/>
      <c r="HET34" s="295"/>
      <c r="HEU34" s="295"/>
      <c r="HEV34" s="295"/>
      <c r="HEW34" s="295"/>
      <c r="HEX34" s="295"/>
      <c r="HEY34" s="295"/>
      <c r="HEZ34" s="295"/>
      <c r="HFA34" s="295"/>
      <c r="HFB34" s="295"/>
      <c r="HFC34" s="295"/>
      <c r="HFD34" s="295"/>
      <c r="HFE34" s="295"/>
      <c r="HFF34" s="295"/>
      <c r="HFG34" s="295"/>
      <c r="HFH34" s="295"/>
      <c r="HFI34" s="295"/>
      <c r="HFJ34" s="295"/>
      <c r="HFK34" s="295"/>
      <c r="HFL34" s="295"/>
      <c r="HFM34" s="295"/>
      <c r="HFN34" s="295"/>
      <c r="HFO34" s="295"/>
      <c r="HFP34" s="295"/>
      <c r="HFQ34" s="295"/>
      <c r="HFR34" s="295"/>
      <c r="HFS34" s="295"/>
      <c r="HFT34" s="295"/>
      <c r="HFU34" s="295"/>
      <c r="HFV34" s="295"/>
      <c r="HFW34" s="295"/>
      <c r="HFX34" s="295"/>
      <c r="HFY34" s="295"/>
      <c r="HFZ34" s="295"/>
      <c r="HGA34" s="295"/>
      <c r="HGB34" s="295"/>
      <c r="HGC34" s="295"/>
      <c r="HGD34" s="295"/>
      <c r="HGE34" s="295"/>
      <c r="HGF34" s="295"/>
      <c r="HGG34" s="295"/>
      <c r="HGH34" s="295"/>
      <c r="HGI34" s="295"/>
      <c r="HGJ34" s="295"/>
      <c r="HGK34" s="295"/>
      <c r="HGL34" s="295"/>
      <c r="HGM34" s="295"/>
      <c r="HGN34" s="295"/>
      <c r="HGO34" s="295"/>
      <c r="HGP34" s="295"/>
      <c r="HGQ34" s="295"/>
      <c r="HGR34" s="295"/>
      <c r="HGS34" s="295"/>
      <c r="HGT34" s="295"/>
      <c r="HGU34" s="295"/>
      <c r="HGV34" s="295"/>
      <c r="HGW34" s="295"/>
      <c r="HGX34" s="295"/>
      <c r="HGY34" s="295"/>
      <c r="HGZ34" s="295"/>
      <c r="HHA34" s="295"/>
      <c r="HHB34" s="295"/>
      <c r="HHC34" s="295"/>
      <c r="HHD34" s="295"/>
      <c r="HHE34" s="295"/>
      <c r="HHF34" s="295"/>
      <c r="HHG34" s="295"/>
      <c r="HHH34" s="295"/>
      <c r="HHI34" s="295"/>
      <c r="HHJ34" s="295"/>
      <c r="HHK34" s="295"/>
      <c r="HHL34" s="295"/>
      <c r="HHM34" s="295"/>
      <c r="HHN34" s="295"/>
      <c r="HHO34" s="295"/>
      <c r="HHP34" s="295"/>
      <c r="HHQ34" s="295"/>
      <c r="HHR34" s="295"/>
      <c r="HHS34" s="295"/>
      <c r="HHT34" s="295"/>
      <c r="HHU34" s="295"/>
      <c r="HHV34" s="295"/>
      <c r="HHW34" s="295"/>
      <c r="HHX34" s="295"/>
      <c r="HHY34" s="295"/>
      <c r="HHZ34" s="295"/>
      <c r="HIA34" s="295"/>
      <c r="HIB34" s="295"/>
      <c r="HIC34" s="295"/>
      <c r="HID34" s="295"/>
      <c r="HIE34" s="295"/>
      <c r="HIF34" s="295"/>
      <c r="HIG34" s="295"/>
      <c r="HIH34" s="295"/>
      <c r="HII34" s="295"/>
      <c r="HIJ34" s="295"/>
      <c r="HIK34" s="295"/>
      <c r="HIL34" s="295"/>
      <c r="HIM34" s="295"/>
      <c r="HIN34" s="295"/>
      <c r="HIO34" s="295"/>
      <c r="HIP34" s="295"/>
      <c r="HIQ34" s="295"/>
      <c r="HIR34" s="295"/>
      <c r="HIS34" s="295"/>
      <c r="HIT34" s="295"/>
      <c r="HIU34" s="295"/>
      <c r="HIV34" s="295"/>
      <c r="HIW34" s="295"/>
      <c r="HIX34" s="295"/>
      <c r="HIY34" s="295"/>
      <c r="HIZ34" s="295"/>
      <c r="HJA34" s="295"/>
      <c r="HJB34" s="295"/>
      <c r="HJC34" s="295"/>
      <c r="HJD34" s="295"/>
      <c r="HJE34" s="295"/>
      <c r="HJF34" s="295"/>
      <c r="HJG34" s="295"/>
      <c r="HJH34" s="295"/>
      <c r="HJI34" s="295"/>
      <c r="HJJ34" s="295"/>
      <c r="HJK34" s="295"/>
      <c r="HJL34" s="295"/>
      <c r="HJM34" s="295"/>
      <c r="HJN34" s="295"/>
      <c r="HJO34" s="295"/>
      <c r="HJP34" s="295"/>
      <c r="HJQ34" s="295"/>
      <c r="HJR34" s="295"/>
      <c r="HJS34" s="295"/>
      <c r="HJT34" s="295"/>
      <c r="HJU34" s="295"/>
      <c r="HJV34" s="295"/>
      <c r="HJW34" s="295"/>
      <c r="HJX34" s="295"/>
      <c r="HJY34" s="295"/>
      <c r="HJZ34" s="295"/>
      <c r="HKA34" s="295"/>
      <c r="HKB34" s="295"/>
      <c r="HKC34" s="295"/>
      <c r="HKD34" s="295"/>
      <c r="HKE34" s="295"/>
      <c r="HKF34" s="295"/>
      <c r="HKG34" s="295"/>
      <c r="HKH34" s="295"/>
      <c r="HKI34" s="295"/>
      <c r="HKJ34" s="295"/>
      <c r="HKK34" s="295"/>
      <c r="HKL34" s="295"/>
      <c r="HKM34" s="295"/>
      <c r="HKN34" s="295"/>
      <c r="HKO34" s="295"/>
      <c r="HKP34" s="295"/>
      <c r="HKQ34" s="295"/>
      <c r="HKR34" s="295"/>
      <c r="HKS34" s="295"/>
      <c r="HKT34" s="295"/>
      <c r="HKU34" s="295"/>
      <c r="HKV34" s="295"/>
      <c r="HKW34" s="295"/>
      <c r="HKX34" s="295"/>
      <c r="HKY34" s="295"/>
      <c r="HKZ34" s="295"/>
      <c r="HLA34" s="295"/>
      <c r="HLB34" s="295"/>
      <c r="HLC34" s="295"/>
      <c r="HLD34" s="295"/>
      <c r="HLE34" s="295"/>
      <c r="HLF34" s="295"/>
      <c r="HLG34" s="295"/>
      <c r="HLH34" s="295"/>
      <c r="HLI34" s="295"/>
      <c r="HLJ34" s="295"/>
      <c r="HLK34" s="295"/>
      <c r="HLL34" s="295"/>
      <c r="HLM34" s="295"/>
      <c r="HLN34" s="295"/>
      <c r="HLO34" s="295"/>
      <c r="HLP34" s="295"/>
      <c r="HLQ34" s="295"/>
      <c r="HLR34" s="295"/>
      <c r="HLS34" s="295"/>
      <c r="HLT34" s="295"/>
      <c r="HLU34" s="295"/>
      <c r="HLV34" s="295"/>
      <c r="HLW34" s="295"/>
      <c r="HLX34" s="295"/>
      <c r="HLY34" s="295"/>
      <c r="HLZ34" s="295"/>
      <c r="HMA34" s="295"/>
      <c r="HMB34" s="295"/>
      <c r="HMC34" s="295"/>
      <c r="HMD34" s="295"/>
      <c r="HME34" s="295"/>
      <c r="HMF34" s="295"/>
      <c r="HMG34" s="295"/>
      <c r="HMH34" s="295"/>
      <c r="HMI34" s="295"/>
      <c r="HMJ34" s="295"/>
      <c r="HMK34" s="295"/>
      <c r="HML34" s="295"/>
      <c r="HMM34" s="295"/>
      <c r="HMN34" s="295"/>
      <c r="HMO34" s="295"/>
      <c r="HMP34" s="295"/>
      <c r="HMQ34" s="295"/>
      <c r="HMR34" s="295"/>
      <c r="HMS34" s="295"/>
      <c r="HMT34" s="295"/>
      <c r="HMU34" s="295"/>
      <c r="HMV34" s="295"/>
      <c r="HMW34" s="295"/>
      <c r="HMX34" s="295"/>
      <c r="HMY34" s="295"/>
      <c r="HMZ34" s="295"/>
      <c r="HNA34" s="295"/>
      <c r="HNB34" s="295"/>
      <c r="HNC34" s="295"/>
      <c r="HND34" s="295"/>
      <c r="HNE34" s="295"/>
      <c r="HNF34" s="295"/>
      <c r="HNG34" s="295"/>
      <c r="HNH34" s="295"/>
      <c r="HNI34" s="295"/>
      <c r="HNJ34" s="295"/>
      <c r="HNK34" s="295"/>
      <c r="HNL34" s="295"/>
      <c r="HNM34" s="295"/>
      <c r="HNN34" s="295"/>
      <c r="HNO34" s="295"/>
      <c r="HNP34" s="295"/>
      <c r="HNQ34" s="295"/>
      <c r="HNR34" s="295"/>
      <c r="HNS34" s="295"/>
      <c r="HNT34" s="295"/>
      <c r="HNU34" s="295"/>
      <c r="HNV34" s="295"/>
      <c r="HNW34" s="295"/>
      <c r="HNX34" s="295"/>
      <c r="HNY34" s="295"/>
      <c r="HNZ34" s="295"/>
      <c r="HOA34" s="295"/>
      <c r="HOB34" s="295"/>
      <c r="HOC34" s="295"/>
      <c r="HOD34" s="295"/>
      <c r="HOE34" s="295"/>
      <c r="HOF34" s="295"/>
      <c r="HOG34" s="295"/>
      <c r="HOH34" s="295"/>
      <c r="HOI34" s="295"/>
      <c r="HOJ34" s="295"/>
      <c r="HOK34" s="295"/>
      <c r="HOL34" s="295"/>
      <c r="HOM34" s="295"/>
      <c r="HON34" s="295"/>
      <c r="HOO34" s="295"/>
      <c r="HOP34" s="295"/>
      <c r="HOQ34" s="295"/>
      <c r="HOR34" s="295"/>
      <c r="HOS34" s="295"/>
      <c r="HOT34" s="295"/>
      <c r="HOU34" s="295"/>
      <c r="HOV34" s="295"/>
      <c r="HOW34" s="295"/>
      <c r="HOX34" s="295"/>
      <c r="HOY34" s="295"/>
      <c r="HOZ34" s="295"/>
      <c r="HPA34" s="295"/>
      <c r="HPB34" s="295"/>
      <c r="HPC34" s="295"/>
      <c r="HPD34" s="295"/>
      <c r="HPE34" s="295"/>
      <c r="HPF34" s="295"/>
      <c r="HPG34" s="295"/>
      <c r="HPH34" s="295"/>
      <c r="HPI34" s="295"/>
      <c r="HPJ34" s="295"/>
      <c r="HPK34" s="295"/>
      <c r="HPL34" s="295"/>
      <c r="HPM34" s="295"/>
      <c r="HPN34" s="295"/>
      <c r="HPO34" s="295"/>
      <c r="HPP34" s="295"/>
      <c r="HPQ34" s="295"/>
      <c r="HPR34" s="295"/>
      <c r="HPS34" s="295"/>
      <c r="HPT34" s="295"/>
      <c r="HPU34" s="295"/>
      <c r="HPV34" s="295"/>
      <c r="HPW34" s="295"/>
      <c r="HPX34" s="295"/>
      <c r="HPY34" s="295"/>
      <c r="HPZ34" s="295"/>
      <c r="HQA34" s="295"/>
      <c r="HQB34" s="295"/>
      <c r="HQC34" s="295"/>
      <c r="HQD34" s="295"/>
      <c r="HQE34" s="295"/>
      <c r="HQF34" s="295"/>
      <c r="HQG34" s="295"/>
      <c r="HQH34" s="295"/>
      <c r="HQI34" s="295"/>
      <c r="HQJ34" s="295"/>
      <c r="HQK34" s="295"/>
      <c r="HQL34" s="295"/>
      <c r="HQM34" s="295"/>
      <c r="HQN34" s="295"/>
      <c r="HQO34" s="295"/>
      <c r="HQP34" s="295"/>
      <c r="HQQ34" s="295"/>
      <c r="HQR34" s="295"/>
      <c r="HQS34" s="295"/>
      <c r="HQT34" s="295"/>
      <c r="HQU34" s="295"/>
      <c r="HQV34" s="295"/>
      <c r="HQW34" s="295"/>
      <c r="HQX34" s="295"/>
      <c r="HQY34" s="295"/>
      <c r="HQZ34" s="295"/>
      <c r="HRA34" s="295"/>
      <c r="HRB34" s="295"/>
      <c r="HRC34" s="295"/>
      <c r="HRD34" s="295"/>
      <c r="HRE34" s="295"/>
      <c r="HRF34" s="295"/>
      <c r="HRG34" s="295"/>
      <c r="HRH34" s="295"/>
      <c r="HRI34" s="295"/>
      <c r="HRJ34" s="295"/>
      <c r="HRK34" s="295"/>
      <c r="HRL34" s="295"/>
      <c r="HRM34" s="295"/>
      <c r="HRN34" s="295"/>
      <c r="HRO34" s="295"/>
      <c r="HRP34" s="295"/>
      <c r="HRQ34" s="295"/>
      <c r="HRR34" s="295"/>
      <c r="HRS34" s="295"/>
      <c r="HRT34" s="295"/>
      <c r="HRU34" s="295"/>
      <c r="HRV34" s="295"/>
      <c r="HRW34" s="295"/>
      <c r="HRX34" s="295"/>
      <c r="HRY34" s="295"/>
      <c r="HRZ34" s="295"/>
      <c r="HSA34" s="295"/>
      <c r="HSB34" s="295"/>
      <c r="HSC34" s="295"/>
      <c r="HSD34" s="295"/>
      <c r="HSE34" s="295"/>
      <c r="HSF34" s="295"/>
      <c r="HSG34" s="295"/>
      <c r="HSH34" s="295"/>
      <c r="HSI34" s="295"/>
      <c r="HSJ34" s="295"/>
      <c r="HSK34" s="295"/>
      <c r="HSL34" s="295"/>
      <c r="HSM34" s="295"/>
      <c r="HSN34" s="295"/>
      <c r="HSO34" s="295"/>
      <c r="HSP34" s="295"/>
      <c r="HSQ34" s="295"/>
      <c r="HSR34" s="295"/>
      <c r="HSS34" s="295"/>
      <c r="HST34" s="295"/>
      <c r="HSU34" s="295"/>
      <c r="HSV34" s="295"/>
      <c r="HSW34" s="295"/>
      <c r="HSX34" s="295"/>
      <c r="HSY34" s="295"/>
      <c r="HSZ34" s="295"/>
      <c r="HTA34" s="295"/>
      <c r="HTB34" s="295"/>
      <c r="HTC34" s="295"/>
      <c r="HTD34" s="295"/>
      <c r="HTE34" s="295"/>
      <c r="HTF34" s="295"/>
      <c r="HTG34" s="295"/>
      <c r="HTH34" s="295"/>
      <c r="HTI34" s="295"/>
      <c r="HTJ34" s="295"/>
      <c r="HTK34" s="295"/>
      <c r="HTL34" s="295"/>
      <c r="HTM34" s="295"/>
      <c r="HTN34" s="295"/>
      <c r="HTO34" s="295"/>
      <c r="HTP34" s="295"/>
      <c r="HTQ34" s="295"/>
      <c r="HTR34" s="295"/>
      <c r="HTS34" s="295"/>
      <c r="HTT34" s="295"/>
      <c r="HTU34" s="295"/>
      <c r="HTV34" s="295"/>
      <c r="HTW34" s="295"/>
      <c r="HTX34" s="295"/>
      <c r="HTY34" s="295"/>
      <c r="HTZ34" s="295"/>
      <c r="HUA34" s="295"/>
      <c r="HUB34" s="295"/>
      <c r="HUC34" s="295"/>
      <c r="HUD34" s="295"/>
      <c r="HUE34" s="295"/>
      <c r="HUF34" s="295"/>
      <c r="HUG34" s="295"/>
      <c r="HUH34" s="295"/>
      <c r="HUI34" s="295"/>
      <c r="HUJ34" s="295"/>
      <c r="HUK34" s="295"/>
      <c r="HUL34" s="295"/>
      <c r="HUM34" s="295"/>
      <c r="HUN34" s="295"/>
      <c r="HUO34" s="295"/>
      <c r="HUP34" s="295"/>
      <c r="HUQ34" s="295"/>
      <c r="HUR34" s="295"/>
      <c r="HUS34" s="295"/>
      <c r="HUT34" s="295"/>
      <c r="HUU34" s="295"/>
      <c r="HUV34" s="295"/>
      <c r="HUW34" s="295"/>
      <c r="HUX34" s="295"/>
      <c r="HUY34" s="295"/>
      <c r="HUZ34" s="295"/>
      <c r="HVA34" s="295"/>
      <c r="HVB34" s="295"/>
      <c r="HVC34" s="295"/>
      <c r="HVD34" s="295"/>
      <c r="HVE34" s="295"/>
      <c r="HVF34" s="295"/>
      <c r="HVG34" s="295"/>
      <c r="HVH34" s="295"/>
      <c r="HVI34" s="295"/>
      <c r="HVJ34" s="295"/>
      <c r="HVK34" s="295"/>
      <c r="HVL34" s="295"/>
      <c r="HVM34" s="295"/>
      <c r="HVN34" s="295"/>
      <c r="HVO34" s="295"/>
      <c r="HVP34" s="295"/>
      <c r="HVQ34" s="295"/>
      <c r="HVR34" s="295"/>
      <c r="HVS34" s="295"/>
      <c r="HVT34" s="295"/>
      <c r="HVU34" s="295"/>
      <c r="HVV34" s="295"/>
      <c r="HVW34" s="295"/>
      <c r="HVX34" s="295"/>
      <c r="HVY34" s="295"/>
      <c r="HVZ34" s="295"/>
      <c r="HWA34" s="295"/>
      <c r="HWB34" s="295"/>
      <c r="HWC34" s="295"/>
      <c r="HWD34" s="295"/>
      <c r="HWE34" s="295"/>
      <c r="HWF34" s="295"/>
      <c r="HWG34" s="295"/>
      <c r="HWH34" s="295"/>
      <c r="HWI34" s="295"/>
      <c r="HWJ34" s="295"/>
      <c r="HWK34" s="295"/>
      <c r="HWL34" s="295"/>
      <c r="HWM34" s="295"/>
      <c r="HWN34" s="295"/>
      <c r="HWO34" s="295"/>
      <c r="HWP34" s="295"/>
      <c r="HWQ34" s="295"/>
      <c r="HWR34" s="295"/>
      <c r="HWS34" s="295"/>
      <c r="HWT34" s="295"/>
      <c r="HWU34" s="295"/>
      <c r="HWV34" s="295"/>
      <c r="HWW34" s="295"/>
      <c r="HWX34" s="295"/>
      <c r="HWY34" s="295"/>
      <c r="HWZ34" s="295"/>
      <c r="HXA34" s="295"/>
      <c r="HXB34" s="295"/>
      <c r="HXC34" s="295"/>
      <c r="HXD34" s="295"/>
      <c r="HXE34" s="295"/>
      <c r="HXF34" s="295"/>
      <c r="HXG34" s="295"/>
      <c r="HXH34" s="295"/>
      <c r="HXI34" s="295"/>
      <c r="HXJ34" s="295"/>
      <c r="HXK34" s="295"/>
      <c r="HXL34" s="295"/>
      <c r="HXM34" s="295"/>
      <c r="HXN34" s="295"/>
      <c r="HXO34" s="295"/>
      <c r="HXP34" s="295"/>
      <c r="HXQ34" s="295"/>
      <c r="HXR34" s="295"/>
      <c r="HXS34" s="295"/>
      <c r="HXT34" s="295"/>
      <c r="HXU34" s="295"/>
      <c r="HXV34" s="295"/>
      <c r="HXW34" s="295"/>
      <c r="HXX34" s="295"/>
      <c r="HXY34" s="295"/>
      <c r="HXZ34" s="295"/>
      <c r="HYA34" s="295"/>
      <c r="HYB34" s="295"/>
      <c r="HYC34" s="295"/>
      <c r="HYD34" s="295"/>
      <c r="HYE34" s="295"/>
      <c r="HYF34" s="295"/>
      <c r="HYG34" s="295"/>
      <c r="HYH34" s="295"/>
      <c r="HYI34" s="295"/>
      <c r="HYJ34" s="295"/>
      <c r="HYK34" s="295"/>
      <c r="HYL34" s="295"/>
      <c r="HYM34" s="295"/>
      <c r="HYN34" s="295"/>
      <c r="HYO34" s="295"/>
      <c r="HYP34" s="295"/>
      <c r="HYQ34" s="295"/>
      <c r="HYR34" s="295"/>
      <c r="HYS34" s="295"/>
      <c r="HYT34" s="295"/>
      <c r="HYU34" s="295"/>
      <c r="HYV34" s="295"/>
      <c r="HYW34" s="295"/>
      <c r="HYX34" s="295"/>
      <c r="HYY34" s="295"/>
      <c r="HYZ34" s="295"/>
      <c r="HZA34" s="295"/>
      <c r="HZB34" s="295"/>
      <c r="HZC34" s="295"/>
      <c r="HZD34" s="295"/>
      <c r="HZE34" s="295"/>
      <c r="HZF34" s="295"/>
      <c r="HZG34" s="295"/>
      <c r="HZH34" s="295"/>
      <c r="HZI34" s="295"/>
      <c r="HZJ34" s="295"/>
      <c r="HZK34" s="295"/>
      <c r="HZL34" s="295"/>
      <c r="HZM34" s="295"/>
      <c r="HZN34" s="295"/>
      <c r="HZO34" s="295"/>
      <c r="HZP34" s="295"/>
      <c r="HZQ34" s="295"/>
      <c r="HZR34" s="295"/>
      <c r="HZS34" s="295"/>
      <c r="HZT34" s="295"/>
      <c r="HZU34" s="295"/>
      <c r="HZV34" s="295"/>
      <c r="HZW34" s="295"/>
      <c r="HZX34" s="295"/>
      <c r="HZY34" s="295"/>
      <c r="HZZ34" s="295"/>
      <c r="IAA34" s="295"/>
      <c r="IAB34" s="295"/>
      <c r="IAC34" s="295"/>
      <c r="IAD34" s="295"/>
      <c r="IAE34" s="295"/>
      <c r="IAF34" s="295"/>
      <c r="IAG34" s="295"/>
      <c r="IAH34" s="295"/>
      <c r="IAI34" s="295"/>
      <c r="IAJ34" s="295"/>
      <c r="IAK34" s="295"/>
      <c r="IAL34" s="295"/>
      <c r="IAM34" s="295"/>
      <c r="IAN34" s="295"/>
      <c r="IAO34" s="295"/>
      <c r="IAP34" s="295"/>
      <c r="IAQ34" s="295"/>
      <c r="IAR34" s="295"/>
      <c r="IAS34" s="295"/>
      <c r="IAT34" s="295"/>
      <c r="IAU34" s="295"/>
      <c r="IAV34" s="295"/>
      <c r="IAW34" s="295"/>
      <c r="IAX34" s="295"/>
      <c r="IAY34" s="295"/>
      <c r="IAZ34" s="295"/>
      <c r="IBA34" s="295"/>
      <c r="IBB34" s="295"/>
      <c r="IBC34" s="295"/>
      <c r="IBD34" s="295"/>
      <c r="IBE34" s="295"/>
      <c r="IBF34" s="295"/>
      <c r="IBG34" s="295"/>
      <c r="IBH34" s="295"/>
      <c r="IBI34" s="295"/>
      <c r="IBJ34" s="295"/>
      <c r="IBK34" s="295"/>
      <c r="IBL34" s="295"/>
      <c r="IBM34" s="295"/>
      <c r="IBN34" s="295"/>
      <c r="IBO34" s="295"/>
      <c r="IBP34" s="295"/>
      <c r="IBQ34" s="295"/>
      <c r="IBR34" s="295"/>
      <c r="IBS34" s="295"/>
      <c r="IBT34" s="295"/>
      <c r="IBU34" s="295"/>
      <c r="IBV34" s="295"/>
      <c r="IBW34" s="295"/>
      <c r="IBX34" s="295"/>
      <c r="IBY34" s="295"/>
      <c r="IBZ34" s="295"/>
      <c r="ICA34" s="295"/>
      <c r="ICB34" s="295"/>
      <c r="ICC34" s="295"/>
      <c r="ICD34" s="295"/>
      <c r="ICE34" s="295"/>
      <c r="ICF34" s="295"/>
      <c r="ICG34" s="295"/>
      <c r="ICH34" s="295"/>
      <c r="ICI34" s="295"/>
      <c r="ICJ34" s="295"/>
      <c r="ICK34" s="295"/>
      <c r="ICL34" s="295"/>
      <c r="ICM34" s="295"/>
      <c r="ICN34" s="295"/>
      <c r="ICO34" s="295"/>
      <c r="ICP34" s="295"/>
      <c r="ICQ34" s="295"/>
      <c r="ICR34" s="295"/>
      <c r="ICS34" s="295"/>
      <c r="ICT34" s="295"/>
      <c r="ICU34" s="295"/>
      <c r="ICV34" s="295"/>
      <c r="ICW34" s="295"/>
      <c r="ICX34" s="295"/>
      <c r="ICY34" s="295"/>
      <c r="ICZ34" s="295"/>
      <c r="IDA34" s="295"/>
      <c r="IDB34" s="295"/>
      <c r="IDC34" s="295"/>
      <c r="IDD34" s="295"/>
      <c r="IDE34" s="295"/>
      <c r="IDF34" s="295"/>
      <c r="IDG34" s="295"/>
      <c r="IDH34" s="295"/>
      <c r="IDI34" s="295"/>
      <c r="IDJ34" s="295"/>
      <c r="IDK34" s="295"/>
      <c r="IDL34" s="295"/>
      <c r="IDM34" s="295"/>
      <c r="IDN34" s="295"/>
      <c r="IDO34" s="295"/>
      <c r="IDP34" s="295"/>
      <c r="IDQ34" s="295"/>
      <c r="IDR34" s="295"/>
      <c r="IDS34" s="295"/>
      <c r="IDT34" s="295"/>
      <c r="IDU34" s="295"/>
      <c r="IDV34" s="295"/>
      <c r="IDW34" s="295"/>
      <c r="IDX34" s="295"/>
      <c r="IDY34" s="295"/>
      <c r="IDZ34" s="295"/>
      <c r="IEA34" s="295"/>
      <c r="IEB34" s="295"/>
      <c r="IEC34" s="295"/>
      <c r="IED34" s="295"/>
      <c r="IEE34" s="295"/>
      <c r="IEF34" s="295"/>
      <c r="IEG34" s="295"/>
      <c r="IEH34" s="295"/>
      <c r="IEI34" s="295"/>
      <c r="IEJ34" s="295"/>
      <c r="IEK34" s="295"/>
      <c r="IEL34" s="295"/>
      <c r="IEM34" s="295"/>
      <c r="IEN34" s="295"/>
      <c r="IEO34" s="295"/>
      <c r="IEP34" s="295"/>
      <c r="IEQ34" s="295"/>
      <c r="IER34" s="295"/>
      <c r="IES34" s="295"/>
      <c r="IET34" s="295"/>
      <c r="IEU34" s="295"/>
      <c r="IEV34" s="295"/>
      <c r="IEW34" s="295"/>
      <c r="IEX34" s="295"/>
      <c r="IEY34" s="295"/>
      <c r="IEZ34" s="295"/>
      <c r="IFA34" s="295"/>
      <c r="IFB34" s="295"/>
      <c r="IFC34" s="295"/>
      <c r="IFD34" s="295"/>
      <c r="IFE34" s="295"/>
      <c r="IFF34" s="295"/>
      <c r="IFG34" s="295"/>
      <c r="IFH34" s="295"/>
      <c r="IFI34" s="295"/>
      <c r="IFJ34" s="295"/>
      <c r="IFK34" s="295"/>
      <c r="IFL34" s="295"/>
      <c r="IFM34" s="295"/>
      <c r="IFN34" s="295"/>
      <c r="IFO34" s="295"/>
      <c r="IFP34" s="295"/>
      <c r="IFQ34" s="295"/>
      <c r="IFR34" s="295"/>
      <c r="IFS34" s="295"/>
      <c r="IFT34" s="295"/>
      <c r="IFU34" s="295"/>
      <c r="IFV34" s="295"/>
      <c r="IFW34" s="295"/>
      <c r="IFX34" s="295"/>
      <c r="IFY34" s="295"/>
      <c r="IFZ34" s="295"/>
      <c r="IGA34" s="295"/>
      <c r="IGB34" s="295"/>
      <c r="IGC34" s="295"/>
      <c r="IGD34" s="295"/>
      <c r="IGE34" s="295"/>
      <c r="IGF34" s="295"/>
      <c r="IGG34" s="295"/>
      <c r="IGH34" s="295"/>
      <c r="IGI34" s="295"/>
      <c r="IGJ34" s="295"/>
      <c r="IGK34" s="295"/>
      <c r="IGL34" s="295"/>
      <c r="IGM34" s="295"/>
      <c r="IGN34" s="295"/>
      <c r="IGO34" s="295"/>
      <c r="IGP34" s="295"/>
      <c r="IGQ34" s="295"/>
      <c r="IGR34" s="295"/>
      <c r="IGS34" s="295"/>
      <c r="IGT34" s="295"/>
      <c r="IGU34" s="295"/>
      <c r="IGV34" s="295"/>
      <c r="IGW34" s="295"/>
      <c r="IGX34" s="295"/>
      <c r="IGY34" s="295"/>
      <c r="IGZ34" s="295"/>
      <c r="IHA34" s="295"/>
      <c r="IHB34" s="295"/>
      <c r="IHC34" s="295"/>
      <c r="IHD34" s="295"/>
      <c r="IHE34" s="295"/>
      <c r="IHF34" s="295"/>
      <c r="IHG34" s="295"/>
      <c r="IHH34" s="295"/>
      <c r="IHI34" s="295"/>
      <c r="IHJ34" s="295"/>
      <c r="IHK34" s="295"/>
      <c r="IHL34" s="295"/>
      <c r="IHM34" s="295"/>
      <c r="IHN34" s="295"/>
      <c r="IHO34" s="295"/>
      <c r="IHP34" s="295"/>
      <c r="IHQ34" s="295"/>
      <c r="IHR34" s="295"/>
      <c r="IHS34" s="295"/>
      <c r="IHT34" s="295"/>
      <c r="IHU34" s="295"/>
      <c r="IHV34" s="295"/>
      <c r="IHW34" s="295"/>
      <c r="IHX34" s="295"/>
      <c r="IHY34" s="295"/>
      <c r="IHZ34" s="295"/>
      <c r="IIA34" s="295"/>
      <c r="IIB34" s="295"/>
      <c r="IIC34" s="295"/>
      <c r="IID34" s="295"/>
      <c r="IIE34" s="295"/>
      <c r="IIF34" s="295"/>
      <c r="IIG34" s="295"/>
      <c r="IIH34" s="295"/>
      <c r="III34" s="295"/>
      <c r="IIJ34" s="295"/>
      <c r="IIK34" s="295"/>
      <c r="IIL34" s="295"/>
      <c r="IIM34" s="295"/>
      <c r="IIN34" s="295"/>
      <c r="IIO34" s="295"/>
      <c r="IIP34" s="295"/>
      <c r="IIQ34" s="295"/>
      <c r="IIR34" s="295"/>
      <c r="IIS34" s="295"/>
      <c r="IIT34" s="295"/>
      <c r="IIU34" s="295"/>
      <c r="IIV34" s="295"/>
      <c r="IIW34" s="295"/>
      <c r="IIX34" s="295"/>
      <c r="IIY34" s="295"/>
      <c r="IIZ34" s="295"/>
      <c r="IJA34" s="295"/>
      <c r="IJB34" s="295"/>
      <c r="IJC34" s="295"/>
      <c r="IJD34" s="295"/>
      <c r="IJE34" s="295"/>
      <c r="IJF34" s="295"/>
      <c r="IJG34" s="295"/>
      <c r="IJH34" s="295"/>
      <c r="IJI34" s="295"/>
      <c r="IJJ34" s="295"/>
      <c r="IJK34" s="295"/>
      <c r="IJL34" s="295"/>
      <c r="IJM34" s="295"/>
      <c r="IJN34" s="295"/>
      <c r="IJO34" s="295"/>
      <c r="IJP34" s="295"/>
      <c r="IJQ34" s="295"/>
      <c r="IJR34" s="295"/>
      <c r="IJS34" s="295"/>
      <c r="IJT34" s="295"/>
      <c r="IJU34" s="295"/>
      <c r="IJV34" s="295"/>
      <c r="IJW34" s="295"/>
      <c r="IJX34" s="295"/>
      <c r="IJY34" s="295"/>
      <c r="IJZ34" s="295"/>
      <c r="IKA34" s="295"/>
      <c r="IKB34" s="295"/>
      <c r="IKC34" s="295"/>
      <c r="IKD34" s="295"/>
      <c r="IKE34" s="295"/>
      <c r="IKF34" s="295"/>
      <c r="IKG34" s="295"/>
      <c r="IKH34" s="295"/>
      <c r="IKI34" s="295"/>
      <c r="IKJ34" s="295"/>
      <c r="IKK34" s="295"/>
      <c r="IKL34" s="295"/>
      <c r="IKM34" s="295"/>
      <c r="IKN34" s="295"/>
      <c r="IKO34" s="295"/>
      <c r="IKP34" s="295"/>
      <c r="IKQ34" s="295"/>
      <c r="IKR34" s="295"/>
      <c r="IKS34" s="295"/>
      <c r="IKT34" s="295"/>
      <c r="IKU34" s="295"/>
      <c r="IKV34" s="295"/>
      <c r="IKW34" s="295"/>
      <c r="IKX34" s="295"/>
      <c r="IKY34" s="295"/>
      <c r="IKZ34" s="295"/>
      <c r="ILA34" s="295"/>
      <c r="ILB34" s="295"/>
      <c r="ILC34" s="295"/>
      <c r="ILD34" s="295"/>
      <c r="ILE34" s="295"/>
      <c r="ILF34" s="295"/>
      <c r="ILG34" s="295"/>
      <c r="ILH34" s="295"/>
      <c r="ILI34" s="295"/>
      <c r="ILJ34" s="295"/>
      <c r="ILK34" s="295"/>
      <c r="ILL34" s="295"/>
      <c r="ILM34" s="295"/>
      <c r="ILN34" s="295"/>
      <c r="ILO34" s="295"/>
      <c r="ILP34" s="295"/>
      <c r="ILQ34" s="295"/>
      <c r="ILR34" s="295"/>
      <c r="ILS34" s="295"/>
      <c r="ILT34" s="295"/>
      <c r="ILU34" s="295"/>
      <c r="ILV34" s="295"/>
      <c r="ILW34" s="295"/>
      <c r="ILX34" s="295"/>
      <c r="ILY34" s="295"/>
      <c r="ILZ34" s="295"/>
      <c r="IMA34" s="295"/>
      <c r="IMB34" s="295"/>
      <c r="IMC34" s="295"/>
      <c r="IMD34" s="295"/>
      <c r="IME34" s="295"/>
      <c r="IMF34" s="295"/>
      <c r="IMG34" s="295"/>
      <c r="IMH34" s="295"/>
      <c r="IMI34" s="295"/>
      <c r="IMJ34" s="295"/>
      <c r="IMK34" s="295"/>
      <c r="IML34" s="295"/>
      <c r="IMM34" s="295"/>
      <c r="IMN34" s="295"/>
      <c r="IMO34" s="295"/>
      <c r="IMP34" s="295"/>
      <c r="IMQ34" s="295"/>
      <c r="IMR34" s="295"/>
      <c r="IMS34" s="295"/>
      <c r="IMT34" s="295"/>
      <c r="IMU34" s="295"/>
      <c r="IMV34" s="295"/>
      <c r="IMW34" s="295"/>
      <c r="IMX34" s="295"/>
      <c r="IMY34" s="295"/>
      <c r="IMZ34" s="295"/>
      <c r="INA34" s="295"/>
      <c r="INB34" s="295"/>
      <c r="INC34" s="295"/>
      <c r="IND34" s="295"/>
      <c r="INE34" s="295"/>
      <c r="INF34" s="295"/>
      <c r="ING34" s="295"/>
      <c r="INH34" s="295"/>
      <c r="INI34" s="295"/>
      <c r="INJ34" s="295"/>
      <c r="INK34" s="295"/>
      <c r="INL34" s="295"/>
      <c r="INM34" s="295"/>
      <c r="INN34" s="295"/>
      <c r="INO34" s="295"/>
      <c r="INP34" s="295"/>
      <c r="INQ34" s="295"/>
      <c r="INR34" s="295"/>
      <c r="INS34" s="295"/>
      <c r="INT34" s="295"/>
      <c r="INU34" s="295"/>
      <c r="INV34" s="295"/>
      <c r="INW34" s="295"/>
      <c r="INX34" s="295"/>
      <c r="INY34" s="295"/>
      <c r="INZ34" s="295"/>
      <c r="IOA34" s="295"/>
      <c r="IOB34" s="295"/>
      <c r="IOC34" s="295"/>
      <c r="IOD34" s="295"/>
      <c r="IOE34" s="295"/>
      <c r="IOF34" s="295"/>
      <c r="IOG34" s="295"/>
      <c r="IOH34" s="295"/>
      <c r="IOI34" s="295"/>
      <c r="IOJ34" s="295"/>
      <c r="IOK34" s="295"/>
      <c r="IOL34" s="295"/>
      <c r="IOM34" s="295"/>
      <c r="ION34" s="295"/>
      <c r="IOO34" s="295"/>
      <c r="IOP34" s="295"/>
      <c r="IOQ34" s="295"/>
      <c r="IOR34" s="295"/>
      <c r="IOS34" s="295"/>
      <c r="IOT34" s="295"/>
      <c r="IOU34" s="295"/>
      <c r="IOV34" s="295"/>
      <c r="IOW34" s="295"/>
      <c r="IOX34" s="295"/>
      <c r="IOY34" s="295"/>
      <c r="IOZ34" s="295"/>
      <c r="IPA34" s="295"/>
      <c r="IPB34" s="295"/>
      <c r="IPC34" s="295"/>
      <c r="IPD34" s="295"/>
      <c r="IPE34" s="295"/>
      <c r="IPF34" s="295"/>
      <c r="IPG34" s="295"/>
      <c r="IPH34" s="295"/>
      <c r="IPI34" s="295"/>
      <c r="IPJ34" s="295"/>
      <c r="IPK34" s="295"/>
      <c r="IPL34" s="295"/>
      <c r="IPM34" s="295"/>
      <c r="IPN34" s="295"/>
      <c r="IPO34" s="295"/>
      <c r="IPP34" s="295"/>
      <c r="IPQ34" s="295"/>
      <c r="IPR34" s="295"/>
      <c r="IPS34" s="295"/>
      <c r="IPT34" s="295"/>
      <c r="IPU34" s="295"/>
      <c r="IPV34" s="295"/>
      <c r="IPW34" s="295"/>
      <c r="IPX34" s="295"/>
      <c r="IPY34" s="295"/>
      <c r="IPZ34" s="295"/>
      <c r="IQA34" s="295"/>
      <c r="IQB34" s="295"/>
      <c r="IQC34" s="295"/>
      <c r="IQD34" s="295"/>
      <c r="IQE34" s="295"/>
      <c r="IQF34" s="295"/>
      <c r="IQG34" s="295"/>
      <c r="IQH34" s="295"/>
      <c r="IQI34" s="295"/>
      <c r="IQJ34" s="295"/>
      <c r="IQK34" s="295"/>
      <c r="IQL34" s="295"/>
      <c r="IQM34" s="295"/>
      <c r="IQN34" s="295"/>
      <c r="IQO34" s="295"/>
      <c r="IQP34" s="295"/>
      <c r="IQQ34" s="295"/>
      <c r="IQR34" s="295"/>
      <c r="IQS34" s="295"/>
      <c r="IQT34" s="295"/>
      <c r="IQU34" s="295"/>
      <c r="IQV34" s="295"/>
      <c r="IQW34" s="295"/>
      <c r="IQX34" s="295"/>
      <c r="IQY34" s="295"/>
      <c r="IQZ34" s="295"/>
      <c r="IRA34" s="295"/>
      <c r="IRB34" s="295"/>
      <c r="IRC34" s="295"/>
      <c r="IRD34" s="295"/>
      <c r="IRE34" s="295"/>
      <c r="IRF34" s="295"/>
      <c r="IRG34" s="295"/>
      <c r="IRH34" s="295"/>
      <c r="IRI34" s="295"/>
      <c r="IRJ34" s="295"/>
      <c r="IRK34" s="295"/>
      <c r="IRL34" s="295"/>
      <c r="IRM34" s="295"/>
      <c r="IRN34" s="295"/>
      <c r="IRO34" s="295"/>
      <c r="IRP34" s="295"/>
      <c r="IRQ34" s="295"/>
      <c r="IRR34" s="295"/>
      <c r="IRS34" s="295"/>
      <c r="IRT34" s="295"/>
      <c r="IRU34" s="295"/>
      <c r="IRV34" s="295"/>
      <c r="IRW34" s="295"/>
      <c r="IRX34" s="295"/>
      <c r="IRY34" s="295"/>
      <c r="IRZ34" s="295"/>
      <c r="ISA34" s="295"/>
      <c r="ISB34" s="295"/>
      <c r="ISC34" s="295"/>
      <c r="ISD34" s="295"/>
      <c r="ISE34" s="295"/>
      <c r="ISF34" s="295"/>
      <c r="ISG34" s="295"/>
      <c r="ISH34" s="295"/>
      <c r="ISI34" s="295"/>
      <c r="ISJ34" s="295"/>
      <c r="ISK34" s="295"/>
      <c r="ISL34" s="295"/>
      <c r="ISM34" s="295"/>
      <c r="ISN34" s="295"/>
      <c r="ISO34" s="295"/>
      <c r="ISP34" s="295"/>
      <c r="ISQ34" s="295"/>
      <c r="ISR34" s="295"/>
      <c r="ISS34" s="295"/>
      <c r="IST34" s="295"/>
      <c r="ISU34" s="295"/>
      <c r="ISV34" s="295"/>
      <c r="ISW34" s="295"/>
      <c r="ISX34" s="295"/>
      <c r="ISY34" s="295"/>
      <c r="ISZ34" s="295"/>
      <c r="ITA34" s="295"/>
      <c r="ITB34" s="295"/>
      <c r="ITC34" s="295"/>
      <c r="ITD34" s="295"/>
      <c r="ITE34" s="295"/>
      <c r="ITF34" s="295"/>
      <c r="ITG34" s="295"/>
      <c r="ITH34" s="295"/>
      <c r="ITI34" s="295"/>
      <c r="ITJ34" s="295"/>
      <c r="ITK34" s="295"/>
      <c r="ITL34" s="295"/>
      <c r="ITM34" s="295"/>
      <c r="ITN34" s="295"/>
      <c r="ITO34" s="295"/>
      <c r="ITP34" s="295"/>
      <c r="ITQ34" s="295"/>
      <c r="ITR34" s="295"/>
      <c r="ITS34" s="295"/>
      <c r="ITT34" s="295"/>
      <c r="ITU34" s="295"/>
      <c r="ITV34" s="295"/>
      <c r="ITW34" s="295"/>
      <c r="ITX34" s="295"/>
      <c r="ITY34" s="295"/>
      <c r="ITZ34" s="295"/>
      <c r="IUA34" s="295"/>
      <c r="IUB34" s="295"/>
      <c r="IUC34" s="295"/>
      <c r="IUD34" s="295"/>
      <c r="IUE34" s="295"/>
      <c r="IUF34" s="295"/>
      <c r="IUG34" s="295"/>
      <c r="IUH34" s="295"/>
      <c r="IUI34" s="295"/>
      <c r="IUJ34" s="295"/>
      <c r="IUK34" s="295"/>
      <c r="IUL34" s="295"/>
      <c r="IUM34" s="295"/>
      <c r="IUN34" s="295"/>
      <c r="IUO34" s="295"/>
      <c r="IUP34" s="295"/>
      <c r="IUQ34" s="295"/>
      <c r="IUR34" s="295"/>
      <c r="IUS34" s="295"/>
      <c r="IUT34" s="295"/>
      <c r="IUU34" s="295"/>
      <c r="IUV34" s="295"/>
      <c r="IUW34" s="295"/>
      <c r="IUX34" s="295"/>
      <c r="IUY34" s="295"/>
      <c r="IUZ34" s="295"/>
      <c r="IVA34" s="295"/>
      <c r="IVB34" s="295"/>
      <c r="IVC34" s="295"/>
      <c r="IVD34" s="295"/>
      <c r="IVE34" s="295"/>
      <c r="IVF34" s="295"/>
      <c r="IVG34" s="295"/>
      <c r="IVH34" s="295"/>
      <c r="IVI34" s="295"/>
      <c r="IVJ34" s="295"/>
      <c r="IVK34" s="295"/>
      <c r="IVL34" s="295"/>
      <c r="IVM34" s="295"/>
      <c r="IVN34" s="295"/>
      <c r="IVO34" s="295"/>
      <c r="IVP34" s="295"/>
      <c r="IVQ34" s="295"/>
      <c r="IVR34" s="295"/>
      <c r="IVS34" s="295"/>
      <c r="IVT34" s="295"/>
      <c r="IVU34" s="295"/>
      <c r="IVV34" s="295"/>
      <c r="IVW34" s="295"/>
      <c r="IVX34" s="295"/>
      <c r="IVY34" s="295"/>
      <c r="IVZ34" s="295"/>
      <c r="IWA34" s="295"/>
      <c r="IWB34" s="295"/>
      <c r="IWC34" s="295"/>
      <c r="IWD34" s="295"/>
      <c r="IWE34" s="295"/>
      <c r="IWF34" s="295"/>
      <c r="IWG34" s="295"/>
      <c r="IWH34" s="295"/>
      <c r="IWI34" s="295"/>
      <c r="IWJ34" s="295"/>
      <c r="IWK34" s="295"/>
      <c r="IWL34" s="295"/>
      <c r="IWM34" s="295"/>
      <c r="IWN34" s="295"/>
      <c r="IWO34" s="295"/>
      <c r="IWP34" s="295"/>
      <c r="IWQ34" s="295"/>
      <c r="IWR34" s="295"/>
      <c r="IWS34" s="295"/>
      <c r="IWT34" s="295"/>
      <c r="IWU34" s="295"/>
      <c r="IWV34" s="295"/>
      <c r="IWW34" s="295"/>
      <c r="IWX34" s="295"/>
      <c r="IWY34" s="295"/>
      <c r="IWZ34" s="295"/>
      <c r="IXA34" s="295"/>
      <c r="IXB34" s="295"/>
      <c r="IXC34" s="295"/>
      <c r="IXD34" s="295"/>
      <c r="IXE34" s="295"/>
      <c r="IXF34" s="295"/>
      <c r="IXG34" s="295"/>
      <c r="IXH34" s="295"/>
      <c r="IXI34" s="295"/>
      <c r="IXJ34" s="295"/>
      <c r="IXK34" s="295"/>
      <c r="IXL34" s="295"/>
      <c r="IXM34" s="295"/>
      <c r="IXN34" s="295"/>
      <c r="IXO34" s="295"/>
      <c r="IXP34" s="295"/>
      <c r="IXQ34" s="295"/>
      <c r="IXR34" s="295"/>
      <c r="IXS34" s="295"/>
      <c r="IXT34" s="295"/>
      <c r="IXU34" s="295"/>
      <c r="IXV34" s="295"/>
      <c r="IXW34" s="295"/>
      <c r="IXX34" s="295"/>
      <c r="IXY34" s="295"/>
      <c r="IXZ34" s="295"/>
      <c r="IYA34" s="295"/>
      <c r="IYB34" s="295"/>
      <c r="IYC34" s="295"/>
      <c r="IYD34" s="295"/>
      <c r="IYE34" s="295"/>
      <c r="IYF34" s="295"/>
      <c r="IYG34" s="295"/>
      <c r="IYH34" s="295"/>
      <c r="IYI34" s="295"/>
      <c r="IYJ34" s="295"/>
      <c r="IYK34" s="295"/>
      <c r="IYL34" s="295"/>
      <c r="IYM34" s="295"/>
      <c r="IYN34" s="295"/>
      <c r="IYO34" s="295"/>
      <c r="IYP34" s="295"/>
      <c r="IYQ34" s="295"/>
      <c r="IYR34" s="295"/>
      <c r="IYS34" s="295"/>
      <c r="IYT34" s="295"/>
      <c r="IYU34" s="295"/>
      <c r="IYV34" s="295"/>
      <c r="IYW34" s="295"/>
      <c r="IYX34" s="295"/>
      <c r="IYY34" s="295"/>
      <c r="IYZ34" s="295"/>
      <c r="IZA34" s="295"/>
      <c r="IZB34" s="295"/>
      <c r="IZC34" s="295"/>
      <c r="IZD34" s="295"/>
      <c r="IZE34" s="295"/>
      <c r="IZF34" s="295"/>
      <c r="IZG34" s="295"/>
      <c r="IZH34" s="295"/>
      <c r="IZI34" s="295"/>
      <c r="IZJ34" s="295"/>
      <c r="IZK34" s="295"/>
      <c r="IZL34" s="295"/>
      <c r="IZM34" s="295"/>
      <c r="IZN34" s="295"/>
      <c r="IZO34" s="295"/>
      <c r="IZP34" s="295"/>
      <c r="IZQ34" s="295"/>
      <c r="IZR34" s="295"/>
      <c r="IZS34" s="295"/>
      <c r="IZT34" s="295"/>
      <c r="IZU34" s="295"/>
      <c r="IZV34" s="295"/>
      <c r="IZW34" s="295"/>
      <c r="IZX34" s="295"/>
      <c r="IZY34" s="295"/>
      <c r="IZZ34" s="295"/>
      <c r="JAA34" s="295"/>
      <c r="JAB34" s="295"/>
      <c r="JAC34" s="295"/>
      <c r="JAD34" s="295"/>
      <c r="JAE34" s="295"/>
      <c r="JAF34" s="295"/>
      <c r="JAG34" s="295"/>
      <c r="JAH34" s="295"/>
      <c r="JAI34" s="295"/>
      <c r="JAJ34" s="295"/>
      <c r="JAK34" s="295"/>
      <c r="JAL34" s="295"/>
      <c r="JAM34" s="295"/>
      <c r="JAN34" s="295"/>
      <c r="JAO34" s="295"/>
      <c r="JAP34" s="295"/>
      <c r="JAQ34" s="295"/>
      <c r="JAR34" s="295"/>
      <c r="JAS34" s="295"/>
      <c r="JAT34" s="295"/>
      <c r="JAU34" s="295"/>
      <c r="JAV34" s="295"/>
      <c r="JAW34" s="295"/>
      <c r="JAX34" s="295"/>
      <c r="JAY34" s="295"/>
      <c r="JAZ34" s="295"/>
      <c r="JBA34" s="295"/>
      <c r="JBB34" s="295"/>
      <c r="JBC34" s="295"/>
      <c r="JBD34" s="295"/>
      <c r="JBE34" s="295"/>
      <c r="JBF34" s="295"/>
      <c r="JBG34" s="295"/>
      <c r="JBH34" s="295"/>
      <c r="JBI34" s="295"/>
      <c r="JBJ34" s="295"/>
      <c r="JBK34" s="295"/>
      <c r="JBL34" s="295"/>
      <c r="JBM34" s="295"/>
      <c r="JBN34" s="295"/>
      <c r="JBO34" s="295"/>
      <c r="JBP34" s="295"/>
      <c r="JBQ34" s="295"/>
      <c r="JBR34" s="295"/>
      <c r="JBS34" s="295"/>
      <c r="JBT34" s="295"/>
      <c r="JBU34" s="295"/>
      <c r="JBV34" s="295"/>
      <c r="JBW34" s="295"/>
      <c r="JBX34" s="295"/>
      <c r="JBY34" s="295"/>
      <c r="JBZ34" s="295"/>
      <c r="JCA34" s="295"/>
      <c r="JCB34" s="295"/>
      <c r="JCC34" s="295"/>
      <c r="JCD34" s="295"/>
      <c r="JCE34" s="295"/>
      <c r="JCF34" s="295"/>
      <c r="JCG34" s="295"/>
      <c r="JCH34" s="295"/>
      <c r="JCI34" s="295"/>
      <c r="JCJ34" s="295"/>
      <c r="JCK34" s="295"/>
      <c r="JCL34" s="295"/>
      <c r="JCM34" s="295"/>
      <c r="JCN34" s="295"/>
      <c r="JCO34" s="295"/>
      <c r="JCP34" s="295"/>
      <c r="JCQ34" s="295"/>
      <c r="JCR34" s="295"/>
      <c r="JCS34" s="295"/>
      <c r="JCT34" s="295"/>
      <c r="JCU34" s="295"/>
      <c r="JCV34" s="295"/>
      <c r="JCW34" s="295"/>
      <c r="JCX34" s="295"/>
      <c r="JCY34" s="295"/>
      <c r="JCZ34" s="295"/>
      <c r="JDA34" s="295"/>
      <c r="JDB34" s="295"/>
      <c r="JDC34" s="295"/>
      <c r="JDD34" s="295"/>
      <c r="JDE34" s="295"/>
      <c r="JDF34" s="295"/>
      <c r="JDG34" s="295"/>
      <c r="JDH34" s="295"/>
      <c r="JDI34" s="295"/>
      <c r="JDJ34" s="295"/>
      <c r="JDK34" s="295"/>
      <c r="JDL34" s="295"/>
      <c r="JDM34" s="295"/>
      <c r="JDN34" s="295"/>
      <c r="JDO34" s="295"/>
      <c r="JDP34" s="295"/>
      <c r="JDQ34" s="295"/>
      <c r="JDR34" s="295"/>
      <c r="JDS34" s="295"/>
      <c r="JDT34" s="295"/>
      <c r="JDU34" s="295"/>
      <c r="JDV34" s="295"/>
      <c r="JDW34" s="295"/>
      <c r="JDX34" s="295"/>
      <c r="JDY34" s="295"/>
      <c r="JDZ34" s="295"/>
      <c r="JEA34" s="295"/>
      <c r="JEB34" s="295"/>
      <c r="JEC34" s="295"/>
      <c r="JED34" s="295"/>
      <c r="JEE34" s="295"/>
      <c r="JEF34" s="295"/>
      <c r="JEG34" s="295"/>
      <c r="JEH34" s="295"/>
      <c r="JEI34" s="295"/>
      <c r="JEJ34" s="295"/>
      <c r="JEK34" s="295"/>
      <c r="JEL34" s="295"/>
      <c r="JEM34" s="295"/>
      <c r="JEN34" s="295"/>
      <c r="JEO34" s="295"/>
      <c r="JEP34" s="295"/>
      <c r="JEQ34" s="295"/>
      <c r="JER34" s="295"/>
      <c r="JES34" s="295"/>
      <c r="JET34" s="295"/>
      <c r="JEU34" s="295"/>
      <c r="JEV34" s="295"/>
      <c r="JEW34" s="295"/>
      <c r="JEX34" s="295"/>
      <c r="JEY34" s="295"/>
      <c r="JEZ34" s="295"/>
      <c r="JFA34" s="295"/>
      <c r="JFB34" s="295"/>
      <c r="JFC34" s="295"/>
      <c r="JFD34" s="295"/>
      <c r="JFE34" s="295"/>
      <c r="JFF34" s="295"/>
      <c r="JFG34" s="295"/>
      <c r="JFH34" s="295"/>
      <c r="JFI34" s="295"/>
      <c r="JFJ34" s="295"/>
      <c r="JFK34" s="295"/>
      <c r="JFL34" s="295"/>
      <c r="JFM34" s="295"/>
      <c r="JFN34" s="295"/>
      <c r="JFO34" s="295"/>
      <c r="JFP34" s="295"/>
      <c r="JFQ34" s="295"/>
      <c r="JFR34" s="295"/>
      <c r="JFS34" s="295"/>
      <c r="JFT34" s="295"/>
      <c r="JFU34" s="295"/>
      <c r="JFV34" s="295"/>
      <c r="JFW34" s="295"/>
      <c r="JFX34" s="295"/>
      <c r="JFY34" s="295"/>
      <c r="JFZ34" s="295"/>
      <c r="JGA34" s="295"/>
      <c r="JGB34" s="295"/>
      <c r="JGC34" s="295"/>
      <c r="JGD34" s="295"/>
      <c r="JGE34" s="295"/>
      <c r="JGF34" s="295"/>
      <c r="JGG34" s="295"/>
      <c r="JGH34" s="295"/>
      <c r="JGI34" s="295"/>
      <c r="JGJ34" s="295"/>
      <c r="JGK34" s="295"/>
      <c r="JGL34" s="295"/>
      <c r="JGM34" s="295"/>
      <c r="JGN34" s="295"/>
      <c r="JGO34" s="295"/>
      <c r="JGP34" s="295"/>
      <c r="JGQ34" s="295"/>
      <c r="JGR34" s="295"/>
      <c r="JGS34" s="295"/>
      <c r="JGT34" s="295"/>
      <c r="JGU34" s="295"/>
      <c r="JGV34" s="295"/>
      <c r="JGW34" s="295"/>
      <c r="JGX34" s="295"/>
      <c r="JGY34" s="295"/>
      <c r="JGZ34" s="295"/>
      <c r="JHA34" s="295"/>
      <c r="JHB34" s="295"/>
      <c r="JHC34" s="295"/>
      <c r="JHD34" s="295"/>
      <c r="JHE34" s="295"/>
      <c r="JHF34" s="295"/>
      <c r="JHG34" s="295"/>
      <c r="JHH34" s="295"/>
      <c r="JHI34" s="295"/>
      <c r="JHJ34" s="295"/>
      <c r="JHK34" s="295"/>
      <c r="JHL34" s="295"/>
      <c r="JHM34" s="295"/>
      <c r="JHN34" s="295"/>
      <c r="JHO34" s="295"/>
      <c r="JHP34" s="295"/>
      <c r="JHQ34" s="295"/>
      <c r="JHR34" s="295"/>
      <c r="JHS34" s="295"/>
      <c r="JHT34" s="295"/>
      <c r="JHU34" s="295"/>
      <c r="JHV34" s="295"/>
      <c r="JHW34" s="295"/>
      <c r="JHX34" s="295"/>
      <c r="JHY34" s="295"/>
      <c r="JHZ34" s="295"/>
      <c r="JIA34" s="295"/>
      <c r="JIB34" s="295"/>
      <c r="JIC34" s="295"/>
      <c r="JID34" s="295"/>
      <c r="JIE34" s="295"/>
      <c r="JIF34" s="295"/>
      <c r="JIG34" s="295"/>
      <c r="JIH34" s="295"/>
      <c r="JII34" s="295"/>
      <c r="JIJ34" s="295"/>
      <c r="JIK34" s="295"/>
      <c r="JIL34" s="295"/>
      <c r="JIM34" s="295"/>
      <c r="JIN34" s="295"/>
      <c r="JIO34" s="295"/>
      <c r="JIP34" s="295"/>
      <c r="JIQ34" s="295"/>
      <c r="JIR34" s="295"/>
      <c r="JIS34" s="295"/>
      <c r="JIT34" s="295"/>
      <c r="JIU34" s="295"/>
      <c r="JIV34" s="295"/>
      <c r="JIW34" s="295"/>
      <c r="JIX34" s="295"/>
      <c r="JIY34" s="295"/>
      <c r="JIZ34" s="295"/>
      <c r="JJA34" s="295"/>
      <c r="JJB34" s="295"/>
      <c r="JJC34" s="295"/>
      <c r="JJD34" s="295"/>
      <c r="JJE34" s="295"/>
      <c r="JJF34" s="295"/>
      <c r="JJG34" s="295"/>
      <c r="JJH34" s="295"/>
      <c r="JJI34" s="295"/>
      <c r="JJJ34" s="295"/>
      <c r="JJK34" s="295"/>
      <c r="JJL34" s="295"/>
      <c r="JJM34" s="295"/>
      <c r="JJN34" s="295"/>
      <c r="JJO34" s="295"/>
      <c r="JJP34" s="295"/>
      <c r="JJQ34" s="295"/>
      <c r="JJR34" s="295"/>
      <c r="JJS34" s="295"/>
      <c r="JJT34" s="295"/>
      <c r="JJU34" s="295"/>
      <c r="JJV34" s="295"/>
      <c r="JJW34" s="295"/>
      <c r="JJX34" s="295"/>
      <c r="JJY34" s="295"/>
      <c r="JJZ34" s="295"/>
      <c r="JKA34" s="295"/>
      <c r="JKB34" s="295"/>
      <c r="JKC34" s="295"/>
      <c r="JKD34" s="295"/>
      <c r="JKE34" s="295"/>
      <c r="JKF34" s="295"/>
      <c r="JKG34" s="295"/>
      <c r="JKH34" s="295"/>
      <c r="JKI34" s="295"/>
      <c r="JKJ34" s="295"/>
      <c r="JKK34" s="295"/>
      <c r="JKL34" s="295"/>
      <c r="JKM34" s="295"/>
      <c r="JKN34" s="295"/>
      <c r="JKO34" s="295"/>
      <c r="JKP34" s="295"/>
      <c r="JKQ34" s="295"/>
      <c r="JKR34" s="295"/>
      <c r="JKS34" s="295"/>
      <c r="JKT34" s="295"/>
      <c r="JKU34" s="295"/>
      <c r="JKV34" s="295"/>
      <c r="JKW34" s="295"/>
      <c r="JKX34" s="295"/>
      <c r="JKY34" s="295"/>
      <c r="JKZ34" s="295"/>
      <c r="JLA34" s="295"/>
      <c r="JLB34" s="295"/>
      <c r="JLC34" s="295"/>
      <c r="JLD34" s="295"/>
      <c r="JLE34" s="295"/>
      <c r="JLF34" s="295"/>
      <c r="JLG34" s="295"/>
      <c r="JLH34" s="295"/>
      <c r="JLI34" s="295"/>
      <c r="JLJ34" s="295"/>
      <c r="JLK34" s="295"/>
      <c r="JLL34" s="295"/>
      <c r="JLM34" s="295"/>
      <c r="JLN34" s="295"/>
      <c r="JLO34" s="295"/>
      <c r="JLP34" s="295"/>
      <c r="JLQ34" s="295"/>
      <c r="JLR34" s="295"/>
      <c r="JLS34" s="295"/>
      <c r="JLT34" s="295"/>
      <c r="JLU34" s="295"/>
      <c r="JLV34" s="295"/>
      <c r="JLW34" s="295"/>
      <c r="JLX34" s="295"/>
      <c r="JLY34" s="295"/>
      <c r="JLZ34" s="295"/>
      <c r="JMA34" s="295"/>
      <c r="JMB34" s="295"/>
      <c r="JMC34" s="295"/>
      <c r="JMD34" s="295"/>
      <c r="JME34" s="295"/>
      <c r="JMF34" s="295"/>
      <c r="JMG34" s="295"/>
      <c r="JMH34" s="295"/>
      <c r="JMI34" s="295"/>
      <c r="JMJ34" s="295"/>
      <c r="JMK34" s="295"/>
      <c r="JML34" s="295"/>
      <c r="JMM34" s="295"/>
      <c r="JMN34" s="295"/>
      <c r="JMO34" s="295"/>
      <c r="JMP34" s="295"/>
      <c r="JMQ34" s="295"/>
      <c r="JMR34" s="295"/>
      <c r="JMS34" s="295"/>
      <c r="JMT34" s="295"/>
      <c r="JMU34" s="295"/>
      <c r="JMV34" s="295"/>
      <c r="JMW34" s="295"/>
      <c r="JMX34" s="295"/>
      <c r="JMY34" s="295"/>
      <c r="JMZ34" s="295"/>
      <c r="JNA34" s="295"/>
      <c r="JNB34" s="295"/>
      <c r="JNC34" s="295"/>
      <c r="JND34" s="295"/>
      <c r="JNE34" s="295"/>
      <c r="JNF34" s="295"/>
      <c r="JNG34" s="295"/>
      <c r="JNH34" s="295"/>
      <c r="JNI34" s="295"/>
      <c r="JNJ34" s="295"/>
      <c r="JNK34" s="295"/>
      <c r="JNL34" s="295"/>
      <c r="JNM34" s="295"/>
      <c r="JNN34" s="295"/>
      <c r="JNO34" s="295"/>
      <c r="JNP34" s="295"/>
      <c r="JNQ34" s="295"/>
      <c r="JNR34" s="295"/>
      <c r="JNS34" s="295"/>
      <c r="JNT34" s="295"/>
      <c r="JNU34" s="295"/>
      <c r="JNV34" s="295"/>
      <c r="JNW34" s="295"/>
      <c r="JNX34" s="295"/>
      <c r="JNY34" s="295"/>
      <c r="JNZ34" s="295"/>
      <c r="JOA34" s="295"/>
      <c r="JOB34" s="295"/>
      <c r="JOC34" s="295"/>
      <c r="JOD34" s="295"/>
      <c r="JOE34" s="295"/>
      <c r="JOF34" s="295"/>
      <c r="JOG34" s="295"/>
      <c r="JOH34" s="295"/>
      <c r="JOI34" s="295"/>
      <c r="JOJ34" s="295"/>
      <c r="JOK34" s="295"/>
      <c r="JOL34" s="295"/>
      <c r="JOM34" s="295"/>
      <c r="JON34" s="295"/>
      <c r="JOO34" s="295"/>
      <c r="JOP34" s="295"/>
      <c r="JOQ34" s="295"/>
      <c r="JOR34" s="295"/>
      <c r="JOS34" s="295"/>
      <c r="JOT34" s="295"/>
      <c r="JOU34" s="295"/>
      <c r="JOV34" s="295"/>
      <c r="JOW34" s="295"/>
      <c r="JOX34" s="295"/>
      <c r="JOY34" s="295"/>
      <c r="JOZ34" s="295"/>
      <c r="JPA34" s="295"/>
      <c r="JPB34" s="295"/>
      <c r="JPC34" s="295"/>
      <c r="JPD34" s="295"/>
      <c r="JPE34" s="295"/>
      <c r="JPF34" s="295"/>
      <c r="JPG34" s="295"/>
      <c r="JPH34" s="295"/>
      <c r="JPI34" s="295"/>
      <c r="JPJ34" s="295"/>
      <c r="JPK34" s="295"/>
      <c r="JPL34" s="295"/>
      <c r="JPM34" s="295"/>
      <c r="JPN34" s="295"/>
      <c r="JPO34" s="295"/>
      <c r="JPP34" s="295"/>
      <c r="JPQ34" s="295"/>
      <c r="JPR34" s="295"/>
      <c r="JPS34" s="295"/>
      <c r="JPT34" s="295"/>
      <c r="JPU34" s="295"/>
      <c r="JPV34" s="295"/>
      <c r="JPW34" s="295"/>
      <c r="JPX34" s="295"/>
      <c r="JPY34" s="295"/>
      <c r="JPZ34" s="295"/>
      <c r="JQA34" s="295"/>
      <c r="JQB34" s="295"/>
      <c r="JQC34" s="295"/>
      <c r="JQD34" s="295"/>
      <c r="JQE34" s="295"/>
      <c r="JQF34" s="295"/>
      <c r="JQG34" s="295"/>
      <c r="JQH34" s="295"/>
      <c r="JQI34" s="295"/>
      <c r="JQJ34" s="295"/>
      <c r="JQK34" s="295"/>
      <c r="JQL34" s="295"/>
      <c r="JQM34" s="295"/>
      <c r="JQN34" s="295"/>
      <c r="JQO34" s="295"/>
      <c r="JQP34" s="295"/>
      <c r="JQQ34" s="295"/>
      <c r="JQR34" s="295"/>
      <c r="JQS34" s="295"/>
      <c r="JQT34" s="295"/>
      <c r="JQU34" s="295"/>
      <c r="JQV34" s="295"/>
      <c r="JQW34" s="295"/>
      <c r="JQX34" s="295"/>
      <c r="JQY34" s="295"/>
      <c r="JQZ34" s="295"/>
      <c r="JRA34" s="295"/>
      <c r="JRB34" s="295"/>
      <c r="JRC34" s="295"/>
      <c r="JRD34" s="295"/>
      <c r="JRE34" s="295"/>
      <c r="JRF34" s="295"/>
      <c r="JRG34" s="295"/>
      <c r="JRH34" s="295"/>
      <c r="JRI34" s="295"/>
      <c r="JRJ34" s="295"/>
      <c r="JRK34" s="295"/>
      <c r="JRL34" s="295"/>
      <c r="JRM34" s="295"/>
      <c r="JRN34" s="295"/>
      <c r="JRO34" s="295"/>
      <c r="JRP34" s="295"/>
      <c r="JRQ34" s="295"/>
      <c r="JRR34" s="295"/>
      <c r="JRS34" s="295"/>
      <c r="JRT34" s="295"/>
      <c r="JRU34" s="295"/>
      <c r="JRV34" s="295"/>
      <c r="JRW34" s="295"/>
      <c r="JRX34" s="295"/>
      <c r="JRY34" s="295"/>
      <c r="JRZ34" s="295"/>
      <c r="JSA34" s="295"/>
      <c r="JSB34" s="295"/>
      <c r="JSC34" s="295"/>
      <c r="JSD34" s="295"/>
      <c r="JSE34" s="295"/>
      <c r="JSF34" s="295"/>
      <c r="JSG34" s="295"/>
      <c r="JSH34" s="295"/>
      <c r="JSI34" s="295"/>
      <c r="JSJ34" s="295"/>
      <c r="JSK34" s="295"/>
      <c r="JSL34" s="295"/>
      <c r="JSM34" s="295"/>
      <c r="JSN34" s="295"/>
      <c r="JSO34" s="295"/>
      <c r="JSP34" s="295"/>
      <c r="JSQ34" s="295"/>
      <c r="JSR34" s="295"/>
      <c r="JSS34" s="295"/>
      <c r="JST34" s="295"/>
      <c r="JSU34" s="295"/>
      <c r="JSV34" s="295"/>
      <c r="JSW34" s="295"/>
      <c r="JSX34" s="295"/>
      <c r="JSY34" s="295"/>
      <c r="JSZ34" s="295"/>
      <c r="JTA34" s="295"/>
      <c r="JTB34" s="295"/>
      <c r="JTC34" s="295"/>
      <c r="JTD34" s="295"/>
      <c r="JTE34" s="295"/>
      <c r="JTF34" s="295"/>
      <c r="JTG34" s="295"/>
      <c r="JTH34" s="295"/>
      <c r="JTI34" s="295"/>
      <c r="JTJ34" s="295"/>
      <c r="JTK34" s="295"/>
      <c r="JTL34" s="295"/>
      <c r="JTM34" s="295"/>
      <c r="JTN34" s="295"/>
      <c r="JTO34" s="295"/>
      <c r="JTP34" s="295"/>
      <c r="JTQ34" s="295"/>
      <c r="JTR34" s="295"/>
      <c r="JTS34" s="295"/>
      <c r="JTT34" s="295"/>
      <c r="JTU34" s="295"/>
      <c r="JTV34" s="295"/>
      <c r="JTW34" s="295"/>
      <c r="JTX34" s="295"/>
      <c r="JTY34" s="295"/>
      <c r="JTZ34" s="295"/>
      <c r="JUA34" s="295"/>
      <c r="JUB34" s="295"/>
      <c r="JUC34" s="295"/>
      <c r="JUD34" s="295"/>
      <c r="JUE34" s="295"/>
      <c r="JUF34" s="295"/>
      <c r="JUG34" s="295"/>
      <c r="JUH34" s="295"/>
      <c r="JUI34" s="295"/>
      <c r="JUJ34" s="295"/>
      <c r="JUK34" s="295"/>
      <c r="JUL34" s="295"/>
      <c r="JUM34" s="295"/>
      <c r="JUN34" s="295"/>
      <c r="JUO34" s="295"/>
      <c r="JUP34" s="295"/>
      <c r="JUQ34" s="295"/>
      <c r="JUR34" s="295"/>
      <c r="JUS34" s="295"/>
      <c r="JUT34" s="295"/>
      <c r="JUU34" s="295"/>
      <c r="JUV34" s="295"/>
      <c r="JUW34" s="295"/>
      <c r="JUX34" s="295"/>
      <c r="JUY34" s="295"/>
      <c r="JUZ34" s="295"/>
      <c r="JVA34" s="295"/>
      <c r="JVB34" s="295"/>
      <c r="JVC34" s="295"/>
      <c r="JVD34" s="295"/>
      <c r="JVE34" s="295"/>
      <c r="JVF34" s="295"/>
      <c r="JVG34" s="295"/>
      <c r="JVH34" s="295"/>
      <c r="JVI34" s="295"/>
      <c r="JVJ34" s="295"/>
      <c r="JVK34" s="295"/>
      <c r="JVL34" s="295"/>
      <c r="JVM34" s="295"/>
      <c r="JVN34" s="295"/>
      <c r="JVO34" s="295"/>
      <c r="JVP34" s="295"/>
      <c r="JVQ34" s="295"/>
      <c r="JVR34" s="295"/>
      <c r="JVS34" s="295"/>
      <c r="JVT34" s="295"/>
      <c r="JVU34" s="295"/>
      <c r="JVV34" s="295"/>
      <c r="JVW34" s="295"/>
      <c r="JVX34" s="295"/>
      <c r="JVY34" s="295"/>
      <c r="JVZ34" s="295"/>
      <c r="JWA34" s="295"/>
      <c r="JWB34" s="295"/>
      <c r="JWC34" s="295"/>
      <c r="JWD34" s="295"/>
      <c r="JWE34" s="295"/>
      <c r="JWF34" s="295"/>
      <c r="JWG34" s="295"/>
      <c r="JWH34" s="295"/>
      <c r="JWI34" s="295"/>
      <c r="JWJ34" s="295"/>
      <c r="JWK34" s="295"/>
      <c r="JWL34" s="295"/>
      <c r="JWM34" s="295"/>
      <c r="JWN34" s="295"/>
      <c r="JWO34" s="295"/>
      <c r="JWP34" s="295"/>
      <c r="JWQ34" s="295"/>
      <c r="JWR34" s="295"/>
      <c r="JWS34" s="295"/>
      <c r="JWT34" s="295"/>
      <c r="JWU34" s="295"/>
      <c r="JWV34" s="295"/>
      <c r="JWW34" s="295"/>
      <c r="JWX34" s="295"/>
      <c r="JWY34" s="295"/>
      <c r="JWZ34" s="295"/>
      <c r="JXA34" s="295"/>
      <c r="JXB34" s="295"/>
      <c r="JXC34" s="295"/>
      <c r="JXD34" s="295"/>
      <c r="JXE34" s="295"/>
      <c r="JXF34" s="295"/>
      <c r="JXG34" s="295"/>
      <c r="JXH34" s="295"/>
      <c r="JXI34" s="295"/>
      <c r="JXJ34" s="295"/>
      <c r="JXK34" s="295"/>
      <c r="JXL34" s="295"/>
      <c r="JXM34" s="295"/>
      <c r="JXN34" s="295"/>
      <c r="JXO34" s="295"/>
      <c r="JXP34" s="295"/>
      <c r="JXQ34" s="295"/>
      <c r="JXR34" s="295"/>
      <c r="JXS34" s="295"/>
      <c r="JXT34" s="295"/>
      <c r="JXU34" s="295"/>
      <c r="JXV34" s="295"/>
      <c r="JXW34" s="295"/>
      <c r="JXX34" s="295"/>
      <c r="JXY34" s="295"/>
      <c r="JXZ34" s="295"/>
      <c r="JYA34" s="295"/>
      <c r="JYB34" s="295"/>
      <c r="JYC34" s="295"/>
      <c r="JYD34" s="295"/>
      <c r="JYE34" s="295"/>
      <c r="JYF34" s="295"/>
      <c r="JYG34" s="295"/>
      <c r="JYH34" s="295"/>
      <c r="JYI34" s="295"/>
      <c r="JYJ34" s="295"/>
      <c r="JYK34" s="295"/>
      <c r="JYL34" s="295"/>
      <c r="JYM34" s="295"/>
      <c r="JYN34" s="295"/>
      <c r="JYO34" s="295"/>
      <c r="JYP34" s="295"/>
      <c r="JYQ34" s="295"/>
      <c r="JYR34" s="295"/>
      <c r="JYS34" s="295"/>
      <c r="JYT34" s="295"/>
      <c r="JYU34" s="295"/>
      <c r="JYV34" s="295"/>
      <c r="JYW34" s="295"/>
      <c r="JYX34" s="295"/>
      <c r="JYY34" s="295"/>
      <c r="JYZ34" s="295"/>
      <c r="JZA34" s="295"/>
      <c r="JZB34" s="295"/>
      <c r="JZC34" s="295"/>
      <c r="JZD34" s="295"/>
      <c r="JZE34" s="295"/>
      <c r="JZF34" s="295"/>
      <c r="JZG34" s="295"/>
      <c r="JZH34" s="295"/>
      <c r="JZI34" s="295"/>
      <c r="JZJ34" s="295"/>
      <c r="JZK34" s="295"/>
      <c r="JZL34" s="295"/>
      <c r="JZM34" s="295"/>
      <c r="JZN34" s="295"/>
      <c r="JZO34" s="295"/>
      <c r="JZP34" s="295"/>
      <c r="JZQ34" s="295"/>
      <c r="JZR34" s="295"/>
      <c r="JZS34" s="295"/>
      <c r="JZT34" s="295"/>
      <c r="JZU34" s="295"/>
      <c r="JZV34" s="295"/>
      <c r="JZW34" s="295"/>
      <c r="JZX34" s="295"/>
      <c r="JZY34" s="295"/>
      <c r="JZZ34" s="295"/>
      <c r="KAA34" s="295"/>
      <c r="KAB34" s="295"/>
      <c r="KAC34" s="295"/>
      <c r="KAD34" s="295"/>
      <c r="KAE34" s="295"/>
      <c r="KAF34" s="295"/>
      <c r="KAG34" s="295"/>
      <c r="KAH34" s="295"/>
      <c r="KAI34" s="295"/>
      <c r="KAJ34" s="295"/>
      <c r="KAK34" s="295"/>
      <c r="KAL34" s="295"/>
      <c r="KAM34" s="295"/>
      <c r="KAN34" s="295"/>
      <c r="KAO34" s="295"/>
      <c r="KAP34" s="295"/>
      <c r="KAQ34" s="295"/>
      <c r="KAR34" s="295"/>
      <c r="KAS34" s="295"/>
      <c r="KAT34" s="295"/>
      <c r="KAU34" s="295"/>
      <c r="KAV34" s="295"/>
      <c r="KAW34" s="295"/>
      <c r="KAX34" s="295"/>
      <c r="KAY34" s="295"/>
      <c r="KAZ34" s="295"/>
      <c r="KBA34" s="295"/>
      <c r="KBB34" s="295"/>
      <c r="KBC34" s="295"/>
      <c r="KBD34" s="295"/>
      <c r="KBE34" s="295"/>
      <c r="KBF34" s="295"/>
      <c r="KBG34" s="295"/>
      <c r="KBH34" s="295"/>
      <c r="KBI34" s="295"/>
      <c r="KBJ34" s="295"/>
      <c r="KBK34" s="295"/>
      <c r="KBL34" s="295"/>
      <c r="KBM34" s="295"/>
      <c r="KBN34" s="295"/>
      <c r="KBO34" s="295"/>
      <c r="KBP34" s="295"/>
      <c r="KBQ34" s="295"/>
      <c r="KBR34" s="295"/>
      <c r="KBS34" s="295"/>
      <c r="KBT34" s="295"/>
      <c r="KBU34" s="295"/>
      <c r="KBV34" s="295"/>
      <c r="KBW34" s="295"/>
      <c r="KBX34" s="295"/>
      <c r="KBY34" s="295"/>
      <c r="KBZ34" s="295"/>
      <c r="KCA34" s="295"/>
      <c r="KCB34" s="295"/>
      <c r="KCC34" s="295"/>
      <c r="KCD34" s="295"/>
      <c r="KCE34" s="295"/>
      <c r="KCF34" s="295"/>
      <c r="KCG34" s="295"/>
      <c r="KCH34" s="295"/>
      <c r="KCI34" s="295"/>
      <c r="KCJ34" s="295"/>
      <c r="KCK34" s="295"/>
      <c r="KCL34" s="295"/>
      <c r="KCM34" s="295"/>
      <c r="KCN34" s="295"/>
      <c r="KCO34" s="295"/>
      <c r="KCP34" s="295"/>
      <c r="KCQ34" s="295"/>
      <c r="KCR34" s="295"/>
      <c r="KCS34" s="295"/>
      <c r="KCT34" s="295"/>
      <c r="KCU34" s="295"/>
      <c r="KCV34" s="295"/>
      <c r="KCW34" s="295"/>
      <c r="KCX34" s="295"/>
      <c r="KCY34" s="295"/>
      <c r="KCZ34" s="295"/>
      <c r="KDA34" s="295"/>
      <c r="KDB34" s="295"/>
      <c r="KDC34" s="295"/>
      <c r="KDD34" s="295"/>
      <c r="KDE34" s="295"/>
      <c r="KDF34" s="295"/>
      <c r="KDG34" s="295"/>
      <c r="KDH34" s="295"/>
      <c r="KDI34" s="295"/>
      <c r="KDJ34" s="295"/>
      <c r="KDK34" s="295"/>
      <c r="KDL34" s="295"/>
      <c r="KDM34" s="295"/>
      <c r="KDN34" s="295"/>
      <c r="KDO34" s="295"/>
      <c r="KDP34" s="295"/>
      <c r="KDQ34" s="295"/>
      <c r="KDR34" s="295"/>
      <c r="KDS34" s="295"/>
      <c r="KDT34" s="295"/>
      <c r="KDU34" s="295"/>
      <c r="KDV34" s="295"/>
      <c r="KDW34" s="295"/>
      <c r="KDX34" s="295"/>
      <c r="KDY34" s="295"/>
      <c r="KDZ34" s="295"/>
      <c r="KEA34" s="295"/>
      <c r="KEB34" s="295"/>
      <c r="KEC34" s="295"/>
      <c r="KED34" s="295"/>
      <c r="KEE34" s="295"/>
      <c r="KEF34" s="295"/>
      <c r="KEG34" s="295"/>
      <c r="KEH34" s="295"/>
      <c r="KEI34" s="295"/>
      <c r="KEJ34" s="295"/>
      <c r="KEK34" s="295"/>
      <c r="KEL34" s="295"/>
      <c r="KEM34" s="295"/>
      <c r="KEN34" s="295"/>
      <c r="KEO34" s="295"/>
      <c r="KEP34" s="295"/>
      <c r="KEQ34" s="295"/>
      <c r="KER34" s="295"/>
      <c r="KES34" s="295"/>
      <c r="KET34" s="295"/>
      <c r="KEU34" s="295"/>
      <c r="KEV34" s="295"/>
      <c r="KEW34" s="295"/>
      <c r="KEX34" s="295"/>
      <c r="KEY34" s="295"/>
      <c r="KEZ34" s="295"/>
      <c r="KFA34" s="295"/>
      <c r="KFB34" s="295"/>
      <c r="KFC34" s="295"/>
      <c r="KFD34" s="295"/>
      <c r="KFE34" s="295"/>
      <c r="KFF34" s="295"/>
      <c r="KFG34" s="295"/>
      <c r="KFH34" s="295"/>
      <c r="KFI34" s="295"/>
      <c r="KFJ34" s="295"/>
      <c r="KFK34" s="295"/>
      <c r="KFL34" s="295"/>
      <c r="KFM34" s="295"/>
      <c r="KFN34" s="295"/>
      <c r="KFO34" s="295"/>
      <c r="KFP34" s="295"/>
      <c r="KFQ34" s="295"/>
      <c r="KFR34" s="295"/>
      <c r="KFS34" s="295"/>
      <c r="KFT34" s="295"/>
      <c r="KFU34" s="295"/>
      <c r="KFV34" s="295"/>
      <c r="KFW34" s="295"/>
      <c r="KFX34" s="295"/>
      <c r="KFY34" s="295"/>
      <c r="KFZ34" s="295"/>
      <c r="KGA34" s="295"/>
      <c r="KGB34" s="295"/>
      <c r="KGC34" s="295"/>
      <c r="KGD34" s="295"/>
      <c r="KGE34" s="295"/>
      <c r="KGF34" s="295"/>
      <c r="KGG34" s="295"/>
      <c r="KGH34" s="295"/>
      <c r="KGI34" s="295"/>
      <c r="KGJ34" s="295"/>
      <c r="KGK34" s="295"/>
      <c r="KGL34" s="295"/>
      <c r="KGM34" s="295"/>
      <c r="KGN34" s="295"/>
      <c r="KGO34" s="295"/>
      <c r="KGP34" s="295"/>
      <c r="KGQ34" s="295"/>
      <c r="KGR34" s="295"/>
      <c r="KGS34" s="295"/>
      <c r="KGT34" s="295"/>
      <c r="KGU34" s="295"/>
      <c r="KGV34" s="295"/>
      <c r="KGW34" s="295"/>
      <c r="KGX34" s="295"/>
      <c r="KGY34" s="295"/>
      <c r="KGZ34" s="295"/>
      <c r="KHA34" s="295"/>
      <c r="KHB34" s="295"/>
      <c r="KHC34" s="295"/>
      <c r="KHD34" s="295"/>
      <c r="KHE34" s="295"/>
      <c r="KHF34" s="295"/>
      <c r="KHG34" s="295"/>
      <c r="KHH34" s="295"/>
      <c r="KHI34" s="295"/>
      <c r="KHJ34" s="295"/>
      <c r="KHK34" s="295"/>
      <c r="KHL34" s="295"/>
      <c r="KHM34" s="295"/>
      <c r="KHN34" s="295"/>
      <c r="KHO34" s="295"/>
      <c r="KHP34" s="295"/>
      <c r="KHQ34" s="295"/>
      <c r="KHR34" s="295"/>
      <c r="KHS34" s="295"/>
      <c r="KHT34" s="295"/>
      <c r="KHU34" s="295"/>
      <c r="KHV34" s="295"/>
      <c r="KHW34" s="295"/>
      <c r="KHX34" s="295"/>
      <c r="KHY34" s="295"/>
      <c r="KHZ34" s="295"/>
      <c r="KIA34" s="295"/>
      <c r="KIB34" s="295"/>
      <c r="KIC34" s="295"/>
      <c r="KID34" s="295"/>
      <c r="KIE34" s="295"/>
      <c r="KIF34" s="295"/>
      <c r="KIG34" s="295"/>
      <c r="KIH34" s="295"/>
      <c r="KII34" s="295"/>
      <c r="KIJ34" s="295"/>
      <c r="KIK34" s="295"/>
      <c r="KIL34" s="295"/>
      <c r="KIM34" s="295"/>
      <c r="KIN34" s="295"/>
      <c r="KIO34" s="295"/>
      <c r="KIP34" s="295"/>
      <c r="KIQ34" s="295"/>
      <c r="KIR34" s="295"/>
      <c r="KIS34" s="295"/>
      <c r="KIT34" s="295"/>
      <c r="KIU34" s="295"/>
      <c r="KIV34" s="295"/>
      <c r="KIW34" s="295"/>
      <c r="KIX34" s="295"/>
      <c r="KIY34" s="295"/>
      <c r="KIZ34" s="295"/>
      <c r="KJA34" s="295"/>
      <c r="KJB34" s="295"/>
      <c r="KJC34" s="295"/>
      <c r="KJD34" s="295"/>
      <c r="KJE34" s="295"/>
      <c r="KJF34" s="295"/>
      <c r="KJG34" s="295"/>
      <c r="KJH34" s="295"/>
      <c r="KJI34" s="295"/>
      <c r="KJJ34" s="295"/>
      <c r="KJK34" s="295"/>
      <c r="KJL34" s="295"/>
      <c r="KJM34" s="295"/>
      <c r="KJN34" s="295"/>
      <c r="KJO34" s="295"/>
      <c r="KJP34" s="295"/>
      <c r="KJQ34" s="295"/>
      <c r="KJR34" s="295"/>
      <c r="KJS34" s="295"/>
      <c r="KJT34" s="295"/>
      <c r="KJU34" s="295"/>
      <c r="KJV34" s="295"/>
      <c r="KJW34" s="295"/>
      <c r="KJX34" s="295"/>
      <c r="KJY34" s="295"/>
      <c r="KJZ34" s="295"/>
      <c r="KKA34" s="295"/>
      <c r="KKB34" s="295"/>
      <c r="KKC34" s="295"/>
      <c r="KKD34" s="295"/>
      <c r="KKE34" s="295"/>
      <c r="KKF34" s="295"/>
      <c r="KKG34" s="295"/>
      <c r="KKH34" s="295"/>
      <c r="KKI34" s="295"/>
      <c r="KKJ34" s="295"/>
      <c r="KKK34" s="295"/>
      <c r="KKL34" s="295"/>
      <c r="KKM34" s="295"/>
      <c r="KKN34" s="295"/>
      <c r="KKO34" s="295"/>
      <c r="KKP34" s="295"/>
      <c r="KKQ34" s="295"/>
      <c r="KKR34" s="295"/>
      <c r="KKS34" s="295"/>
      <c r="KKT34" s="295"/>
      <c r="KKU34" s="295"/>
      <c r="KKV34" s="295"/>
      <c r="KKW34" s="295"/>
      <c r="KKX34" s="295"/>
      <c r="KKY34" s="295"/>
      <c r="KKZ34" s="295"/>
      <c r="KLA34" s="295"/>
      <c r="KLB34" s="295"/>
      <c r="KLC34" s="295"/>
      <c r="KLD34" s="295"/>
      <c r="KLE34" s="295"/>
      <c r="KLF34" s="295"/>
      <c r="KLG34" s="295"/>
      <c r="KLH34" s="295"/>
      <c r="KLI34" s="295"/>
      <c r="KLJ34" s="295"/>
      <c r="KLK34" s="295"/>
      <c r="KLL34" s="295"/>
      <c r="KLM34" s="295"/>
      <c r="KLN34" s="295"/>
      <c r="KLO34" s="295"/>
      <c r="KLP34" s="295"/>
      <c r="KLQ34" s="295"/>
      <c r="KLR34" s="295"/>
      <c r="KLS34" s="295"/>
      <c r="KLT34" s="295"/>
      <c r="KLU34" s="295"/>
      <c r="KLV34" s="295"/>
      <c r="KLW34" s="295"/>
      <c r="KLX34" s="295"/>
      <c r="KLY34" s="295"/>
      <c r="KLZ34" s="295"/>
      <c r="KMA34" s="295"/>
      <c r="KMB34" s="295"/>
      <c r="KMC34" s="295"/>
      <c r="KMD34" s="295"/>
      <c r="KME34" s="295"/>
      <c r="KMF34" s="295"/>
      <c r="KMG34" s="295"/>
      <c r="KMH34" s="295"/>
      <c r="KMI34" s="295"/>
      <c r="KMJ34" s="295"/>
      <c r="KMK34" s="295"/>
      <c r="KML34" s="295"/>
      <c r="KMM34" s="295"/>
      <c r="KMN34" s="295"/>
      <c r="KMO34" s="295"/>
      <c r="KMP34" s="295"/>
      <c r="KMQ34" s="295"/>
      <c r="KMR34" s="295"/>
      <c r="KMS34" s="295"/>
      <c r="KMT34" s="295"/>
      <c r="KMU34" s="295"/>
      <c r="KMV34" s="295"/>
      <c r="KMW34" s="295"/>
      <c r="KMX34" s="295"/>
      <c r="KMY34" s="295"/>
      <c r="KMZ34" s="295"/>
      <c r="KNA34" s="295"/>
      <c r="KNB34" s="295"/>
      <c r="KNC34" s="295"/>
      <c r="KND34" s="295"/>
      <c r="KNE34" s="295"/>
      <c r="KNF34" s="295"/>
      <c r="KNG34" s="295"/>
      <c r="KNH34" s="295"/>
      <c r="KNI34" s="295"/>
      <c r="KNJ34" s="295"/>
      <c r="KNK34" s="295"/>
      <c r="KNL34" s="295"/>
      <c r="KNM34" s="295"/>
      <c r="KNN34" s="295"/>
      <c r="KNO34" s="295"/>
      <c r="KNP34" s="295"/>
      <c r="KNQ34" s="295"/>
      <c r="KNR34" s="295"/>
      <c r="KNS34" s="295"/>
      <c r="KNT34" s="295"/>
      <c r="KNU34" s="295"/>
      <c r="KNV34" s="295"/>
      <c r="KNW34" s="295"/>
      <c r="KNX34" s="295"/>
      <c r="KNY34" s="295"/>
      <c r="KNZ34" s="295"/>
      <c r="KOA34" s="295"/>
      <c r="KOB34" s="295"/>
      <c r="KOC34" s="295"/>
      <c r="KOD34" s="295"/>
      <c r="KOE34" s="295"/>
      <c r="KOF34" s="295"/>
      <c r="KOG34" s="295"/>
      <c r="KOH34" s="295"/>
      <c r="KOI34" s="295"/>
      <c r="KOJ34" s="295"/>
      <c r="KOK34" s="295"/>
      <c r="KOL34" s="295"/>
      <c r="KOM34" s="295"/>
      <c r="KON34" s="295"/>
      <c r="KOO34" s="295"/>
      <c r="KOP34" s="295"/>
      <c r="KOQ34" s="295"/>
      <c r="KOR34" s="295"/>
      <c r="KOS34" s="295"/>
      <c r="KOT34" s="295"/>
      <c r="KOU34" s="295"/>
      <c r="KOV34" s="295"/>
      <c r="KOW34" s="295"/>
      <c r="KOX34" s="295"/>
      <c r="KOY34" s="295"/>
      <c r="KOZ34" s="295"/>
      <c r="KPA34" s="295"/>
      <c r="KPB34" s="295"/>
      <c r="KPC34" s="295"/>
      <c r="KPD34" s="295"/>
      <c r="KPE34" s="295"/>
      <c r="KPF34" s="295"/>
      <c r="KPG34" s="295"/>
      <c r="KPH34" s="295"/>
      <c r="KPI34" s="295"/>
      <c r="KPJ34" s="295"/>
      <c r="KPK34" s="295"/>
      <c r="KPL34" s="295"/>
      <c r="KPM34" s="295"/>
      <c r="KPN34" s="295"/>
      <c r="KPO34" s="295"/>
      <c r="KPP34" s="295"/>
      <c r="KPQ34" s="295"/>
      <c r="KPR34" s="295"/>
      <c r="KPS34" s="295"/>
      <c r="KPT34" s="295"/>
      <c r="KPU34" s="295"/>
      <c r="KPV34" s="295"/>
      <c r="KPW34" s="295"/>
      <c r="KPX34" s="295"/>
      <c r="KPY34" s="295"/>
      <c r="KPZ34" s="295"/>
      <c r="KQA34" s="295"/>
      <c r="KQB34" s="295"/>
      <c r="KQC34" s="295"/>
      <c r="KQD34" s="295"/>
      <c r="KQE34" s="295"/>
      <c r="KQF34" s="295"/>
      <c r="KQG34" s="295"/>
      <c r="KQH34" s="295"/>
      <c r="KQI34" s="295"/>
      <c r="KQJ34" s="295"/>
      <c r="KQK34" s="295"/>
      <c r="KQL34" s="295"/>
      <c r="KQM34" s="295"/>
      <c r="KQN34" s="295"/>
      <c r="KQO34" s="295"/>
      <c r="KQP34" s="295"/>
      <c r="KQQ34" s="295"/>
      <c r="KQR34" s="295"/>
      <c r="KQS34" s="295"/>
      <c r="KQT34" s="295"/>
      <c r="KQU34" s="295"/>
      <c r="KQV34" s="295"/>
      <c r="KQW34" s="295"/>
      <c r="KQX34" s="295"/>
      <c r="KQY34" s="295"/>
      <c r="KQZ34" s="295"/>
      <c r="KRA34" s="295"/>
      <c r="KRB34" s="295"/>
      <c r="KRC34" s="295"/>
      <c r="KRD34" s="295"/>
      <c r="KRE34" s="295"/>
      <c r="KRF34" s="295"/>
      <c r="KRG34" s="295"/>
      <c r="KRH34" s="295"/>
      <c r="KRI34" s="295"/>
      <c r="KRJ34" s="295"/>
      <c r="KRK34" s="295"/>
      <c r="KRL34" s="295"/>
      <c r="KRM34" s="295"/>
      <c r="KRN34" s="295"/>
      <c r="KRO34" s="295"/>
      <c r="KRP34" s="295"/>
      <c r="KRQ34" s="295"/>
      <c r="KRR34" s="295"/>
      <c r="KRS34" s="295"/>
      <c r="KRT34" s="295"/>
      <c r="KRU34" s="295"/>
      <c r="KRV34" s="295"/>
      <c r="KRW34" s="295"/>
      <c r="KRX34" s="295"/>
      <c r="KRY34" s="295"/>
      <c r="KRZ34" s="295"/>
      <c r="KSA34" s="295"/>
      <c r="KSB34" s="295"/>
      <c r="KSC34" s="295"/>
      <c r="KSD34" s="295"/>
      <c r="KSE34" s="295"/>
      <c r="KSF34" s="295"/>
      <c r="KSG34" s="295"/>
      <c r="KSH34" s="295"/>
      <c r="KSI34" s="295"/>
      <c r="KSJ34" s="295"/>
      <c r="KSK34" s="295"/>
      <c r="KSL34" s="295"/>
      <c r="KSM34" s="295"/>
      <c r="KSN34" s="295"/>
      <c r="KSO34" s="295"/>
      <c r="KSP34" s="295"/>
      <c r="KSQ34" s="295"/>
      <c r="KSR34" s="295"/>
      <c r="KSS34" s="295"/>
      <c r="KST34" s="295"/>
      <c r="KSU34" s="295"/>
      <c r="KSV34" s="295"/>
      <c r="KSW34" s="295"/>
      <c r="KSX34" s="295"/>
      <c r="KSY34" s="295"/>
      <c r="KSZ34" s="295"/>
      <c r="KTA34" s="295"/>
      <c r="KTB34" s="295"/>
      <c r="KTC34" s="295"/>
      <c r="KTD34" s="295"/>
      <c r="KTE34" s="295"/>
      <c r="KTF34" s="295"/>
      <c r="KTG34" s="295"/>
      <c r="KTH34" s="295"/>
      <c r="KTI34" s="295"/>
      <c r="KTJ34" s="295"/>
      <c r="KTK34" s="295"/>
      <c r="KTL34" s="295"/>
      <c r="KTM34" s="295"/>
      <c r="KTN34" s="295"/>
      <c r="KTO34" s="295"/>
      <c r="KTP34" s="295"/>
      <c r="KTQ34" s="295"/>
      <c r="KTR34" s="295"/>
      <c r="KTS34" s="295"/>
      <c r="KTT34" s="295"/>
      <c r="KTU34" s="295"/>
      <c r="KTV34" s="295"/>
      <c r="KTW34" s="295"/>
      <c r="KTX34" s="295"/>
      <c r="KTY34" s="295"/>
      <c r="KTZ34" s="295"/>
      <c r="KUA34" s="295"/>
      <c r="KUB34" s="295"/>
      <c r="KUC34" s="295"/>
      <c r="KUD34" s="295"/>
      <c r="KUE34" s="295"/>
      <c r="KUF34" s="295"/>
      <c r="KUG34" s="295"/>
      <c r="KUH34" s="295"/>
      <c r="KUI34" s="295"/>
      <c r="KUJ34" s="295"/>
      <c r="KUK34" s="295"/>
      <c r="KUL34" s="295"/>
      <c r="KUM34" s="295"/>
      <c r="KUN34" s="295"/>
      <c r="KUO34" s="295"/>
      <c r="KUP34" s="295"/>
      <c r="KUQ34" s="295"/>
      <c r="KUR34" s="295"/>
      <c r="KUS34" s="295"/>
      <c r="KUT34" s="295"/>
      <c r="KUU34" s="295"/>
      <c r="KUV34" s="295"/>
      <c r="KUW34" s="295"/>
      <c r="KUX34" s="295"/>
      <c r="KUY34" s="295"/>
      <c r="KUZ34" s="295"/>
      <c r="KVA34" s="295"/>
      <c r="KVB34" s="295"/>
      <c r="KVC34" s="295"/>
      <c r="KVD34" s="295"/>
      <c r="KVE34" s="295"/>
      <c r="KVF34" s="295"/>
      <c r="KVG34" s="295"/>
      <c r="KVH34" s="295"/>
      <c r="KVI34" s="295"/>
      <c r="KVJ34" s="295"/>
      <c r="KVK34" s="295"/>
      <c r="KVL34" s="295"/>
      <c r="KVM34" s="295"/>
      <c r="KVN34" s="295"/>
      <c r="KVO34" s="295"/>
      <c r="KVP34" s="295"/>
      <c r="KVQ34" s="295"/>
      <c r="KVR34" s="295"/>
      <c r="KVS34" s="295"/>
      <c r="KVT34" s="295"/>
      <c r="KVU34" s="295"/>
      <c r="KVV34" s="295"/>
      <c r="KVW34" s="295"/>
      <c r="KVX34" s="295"/>
      <c r="KVY34" s="295"/>
      <c r="KVZ34" s="295"/>
      <c r="KWA34" s="295"/>
      <c r="KWB34" s="295"/>
      <c r="KWC34" s="295"/>
      <c r="KWD34" s="295"/>
      <c r="KWE34" s="295"/>
      <c r="KWF34" s="295"/>
      <c r="KWG34" s="295"/>
      <c r="KWH34" s="295"/>
      <c r="KWI34" s="295"/>
      <c r="KWJ34" s="295"/>
      <c r="KWK34" s="295"/>
      <c r="KWL34" s="295"/>
      <c r="KWM34" s="295"/>
      <c r="KWN34" s="295"/>
      <c r="KWO34" s="295"/>
      <c r="KWP34" s="295"/>
      <c r="KWQ34" s="295"/>
      <c r="KWR34" s="295"/>
      <c r="KWS34" s="295"/>
      <c r="KWT34" s="295"/>
      <c r="KWU34" s="295"/>
      <c r="KWV34" s="295"/>
      <c r="KWW34" s="295"/>
      <c r="KWX34" s="295"/>
      <c r="KWY34" s="295"/>
      <c r="KWZ34" s="295"/>
      <c r="KXA34" s="295"/>
      <c r="KXB34" s="295"/>
      <c r="KXC34" s="295"/>
      <c r="KXD34" s="295"/>
      <c r="KXE34" s="295"/>
      <c r="KXF34" s="295"/>
      <c r="KXG34" s="295"/>
      <c r="KXH34" s="295"/>
      <c r="KXI34" s="295"/>
      <c r="KXJ34" s="295"/>
      <c r="KXK34" s="295"/>
      <c r="KXL34" s="295"/>
      <c r="KXM34" s="295"/>
      <c r="KXN34" s="295"/>
      <c r="KXO34" s="295"/>
      <c r="KXP34" s="295"/>
      <c r="KXQ34" s="295"/>
      <c r="KXR34" s="295"/>
      <c r="KXS34" s="295"/>
      <c r="KXT34" s="295"/>
      <c r="KXU34" s="295"/>
      <c r="KXV34" s="295"/>
      <c r="KXW34" s="295"/>
      <c r="KXX34" s="295"/>
      <c r="KXY34" s="295"/>
      <c r="KXZ34" s="295"/>
      <c r="KYA34" s="295"/>
      <c r="KYB34" s="295"/>
      <c r="KYC34" s="295"/>
      <c r="KYD34" s="295"/>
      <c r="KYE34" s="295"/>
      <c r="KYF34" s="295"/>
      <c r="KYG34" s="295"/>
      <c r="KYH34" s="295"/>
      <c r="KYI34" s="295"/>
      <c r="KYJ34" s="295"/>
      <c r="KYK34" s="295"/>
      <c r="KYL34" s="295"/>
      <c r="KYM34" s="295"/>
      <c r="KYN34" s="295"/>
      <c r="KYO34" s="295"/>
      <c r="KYP34" s="295"/>
      <c r="KYQ34" s="295"/>
      <c r="KYR34" s="295"/>
      <c r="KYS34" s="295"/>
      <c r="KYT34" s="295"/>
      <c r="KYU34" s="295"/>
      <c r="KYV34" s="295"/>
      <c r="KYW34" s="295"/>
      <c r="KYX34" s="295"/>
      <c r="KYY34" s="295"/>
      <c r="KYZ34" s="295"/>
      <c r="KZA34" s="295"/>
      <c r="KZB34" s="295"/>
      <c r="KZC34" s="295"/>
      <c r="KZD34" s="295"/>
      <c r="KZE34" s="295"/>
      <c r="KZF34" s="295"/>
      <c r="KZG34" s="295"/>
      <c r="KZH34" s="295"/>
      <c r="KZI34" s="295"/>
      <c r="KZJ34" s="295"/>
      <c r="KZK34" s="295"/>
      <c r="KZL34" s="295"/>
      <c r="KZM34" s="295"/>
      <c r="KZN34" s="295"/>
      <c r="KZO34" s="295"/>
      <c r="KZP34" s="295"/>
      <c r="KZQ34" s="295"/>
      <c r="KZR34" s="295"/>
      <c r="KZS34" s="295"/>
      <c r="KZT34" s="295"/>
      <c r="KZU34" s="295"/>
      <c r="KZV34" s="295"/>
      <c r="KZW34" s="295"/>
      <c r="KZX34" s="295"/>
      <c r="KZY34" s="295"/>
      <c r="KZZ34" s="295"/>
      <c r="LAA34" s="295"/>
      <c r="LAB34" s="295"/>
      <c r="LAC34" s="295"/>
      <c r="LAD34" s="295"/>
      <c r="LAE34" s="295"/>
      <c r="LAF34" s="295"/>
      <c r="LAG34" s="295"/>
      <c r="LAH34" s="295"/>
      <c r="LAI34" s="295"/>
      <c r="LAJ34" s="295"/>
      <c r="LAK34" s="295"/>
      <c r="LAL34" s="295"/>
      <c r="LAM34" s="295"/>
      <c r="LAN34" s="295"/>
      <c r="LAO34" s="295"/>
      <c r="LAP34" s="295"/>
      <c r="LAQ34" s="295"/>
      <c r="LAR34" s="295"/>
      <c r="LAS34" s="295"/>
      <c r="LAT34" s="295"/>
      <c r="LAU34" s="295"/>
      <c r="LAV34" s="295"/>
      <c r="LAW34" s="295"/>
      <c r="LAX34" s="295"/>
      <c r="LAY34" s="295"/>
      <c r="LAZ34" s="295"/>
      <c r="LBA34" s="295"/>
      <c r="LBB34" s="295"/>
      <c r="LBC34" s="295"/>
      <c r="LBD34" s="295"/>
      <c r="LBE34" s="295"/>
      <c r="LBF34" s="295"/>
      <c r="LBG34" s="295"/>
      <c r="LBH34" s="295"/>
      <c r="LBI34" s="295"/>
      <c r="LBJ34" s="295"/>
      <c r="LBK34" s="295"/>
      <c r="LBL34" s="295"/>
      <c r="LBM34" s="295"/>
      <c r="LBN34" s="295"/>
      <c r="LBO34" s="295"/>
      <c r="LBP34" s="295"/>
      <c r="LBQ34" s="295"/>
      <c r="LBR34" s="295"/>
      <c r="LBS34" s="295"/>
      <c r="LBT34" s="295"/>
      <c r="LBU34" s="295"/>
      <c r="LBV34" s="295"/>
      <c r="LBW34" s="295"/>
      <c r="LBX34" s="295"/>
      <c r="LBY34" s="295"/>
      <c r="LBZ34" s="295"/>
      <c r="LCA34" s="295"/>
      <c r="LCB34" s="295"/>
      <c r="LCC34" s="295"/>
      <c r="LCD34" s="295"/>
      <c r="LCE34" s="295"/>
      <c r="LCF34" s="295"/>
      <c r="LCG34" s="295"/>
      <c r="LCH34" s="295"/>
      <c r="LCI34" s="295"/>
      <c r="LCJ34" s="295"/>
      <c r="LCK34" s="295"/>
      <c r="LCL34" s="295"/>
      <c r="LCM34" s="295"/>
      <c r="LCN34" s="295"/>
      <c r="LCO34" s="295"/>
      <c r="LCP34" s="295"/>
      <c r="LCQ34" s="295"/>
      <c r="LCR34" s="295"/>
      <c r="LCS34" s="295"/>
      <c r="LCT34" s="295"/>
      <c r="LCU34" s="295"/>
      <c r="LCV34" s="295"/>
      <c r="LCW34" s="295"/>
      <c r="LCX34" s="295"/>
      <c r="LCY34" s="295"/>
      <c r="LCZ34" s="295"/>
      <c r="LDA34" s="295"/>
      <c r="LDB34" s="295"/>
      <c r="LDC34" s="295"/>
      <c r="LDD34" s="295"/>
      <c r="LDE34" s="295"/>
      <c r="LDF34" s="295"/>
      <c r="LDG34" s="295"/>
      <c r="LDH34" s="295"/>
      <c r="LDI34" s="295"/>
      <c r="LDJ34" s="295"/>
      <c r="LDK34" s="295"/>
      <c r="LDL34" s="295"/>
      <c r="LDM34" s="295"/>
      <c r="LDN34" s="295"/>
      <c r="LDO34" s="295"/>
      <c r="LDP34" s="295"/>
      <c r="LDQ34" s="295"/>
      <c r="LDR34" s="295"/>
      <c r="LDS34" s="295"/>
      <c r="LDT34" s="295"/>
      <c r="LDU34" s="295"/>
      <c r="LDV34" s="295"/>
      <c r="LDW34" s="295"/>
      <c r="LDX34" s="295"/>
      <c r="LDY34" s="295"/>
      <c r="LDZ34" s="295"/>
      <c r="LEA34" s="295"/>
      <c r="LEB34" s="295"/>
      <c r="LEC34" s="295"/>
      <c r="LED34" s="295"/>
      <c r="LEE34" s="295"/>
      <c r="LEF34" s="295"/>
      <c r="LEG34" s="295"/>
      <c r="LEH34" s="295"/>
      <c r="LEI34" s="295"/>
      <c r="LEJ34" s="295"/>
      <c r="LEK34" s="295"/>
      <c r="LEL34" s="295"/>
      <c r="LEM34" s="295"/>
      <c r="LEN34" s="295"/>
      <c r="LEO34" s="295"/>
      <c r="LEP34" s="295"/>
      <c r="LEQ34" s="295"/>
      <c r="LER34" s="295"/>
      <c r="LES34" s="295"/>
      <c r="LET34" s="295"/>
      <c r="LEU34" s="295"/>
      <c r="LEV34" s="295"/>
      <c r="LEW34" s="295"/>
      <c r="LEX34" s="295"/>
      <c r="LEY34" s="295"/>
      <c r="LEZ34" s="295"/>
      <c r="LFA34" s="295"/>
      <c r="LFB34" s="295"/>
      <c r="LFC34" s="295"/>
      <c r="LFD34" s="295"/>
      <c r="LFE34" s="295"/>
      <c r="LFF34" s="295"/>
      <c r="LFG34" s="295"/>
      <c r="LFH34" s="295"/>
      <c r="LFI34" s="295"/>
      <c r="LFJ34" s="295"/>
      <c r="LFK34" s="295"/>
      <c r="LFL34" s="295"/>
      <c r="LFM34" s="295"/>
      <c r="LFN34" s="295"/>
      <c r="LFO34" s="295"/>
      <c r="LFP34" s="295"/>
      <c r="LFQ34" s="295"/>
      <c r="LFR34" s="295"/>
      <c r="LFS34" s="295"/>
      <c r="LFT34" s="295"/>
      <c r="LFU34" s="295"/>
      <c r="LFV34" s="295"/>
      <c r="LFW34" s="295"/>
      <c r="LFX34" s="295"/>
      <c r="LFY34" s="295"/>
      <c r="LFZ34" s="295"/>
      <c r="LGA34" s="295"/>
      <c r="LGB34" s="295"/>
      <c r="LGC34" s="295"/>
      <c r="LGD34" s="295"/>
      <c r="LGE34" s="295"/>
      <c r="LGF34" s="295"/>
      <c r="LGG34" s="295"/>
      <c r="LGH34" s="295"/>
      <c r="LGI34" s="295"/>
      <c r="LGJ34" s="295"/>
      <c r="LGK34" s="295"/>
      <c r="LGL34" s="295"/>
      <c r="LGM34" s="295"/>
      <c r="LGN34" s="295"/>
      <c r="LGO34" s="295"/>
      <c r="LGP34" s="295"/>
      <c r="LGQ34" s="295"/>
      <c r="LGR34" s="295"/>
      <c r="LGS34" s="295"/>
      <c r="LGT34" s="295"/>
      <c r="LGU34" s="295"/>
      <c r="LGV34" s="295"/>
      <c r="LGW34" s="295"/>
      <c r="LGX34" s="295"/>
      <c r="LGY34" s="295"/>
      <c r="LGZ34" s="295"/>
      <c r="LHA34" s="295"/>
      <c r="LHB34" s="295"/>
      <c r="LHC34" s="295"/>
      <c r="LHD34" s="295"/>
      <c r="LHE34" s="295"/>
      <c r="LHF34" s="295"/>
      <c r="LHG34" s="295"/>
      <c r="LHH34" s="295"/>
      <c r="LHI34" s="295"/>
      <c r="LHJ34" s="295"/>
      <c r="LHK34" s="295"/>
      <c r="LHL34" s="295"/>
      <c r="LHM34" s="295"/>
      <c r="LHN34" s="295"/>
      <c r="LHO34" s="295"/>
      <c r="LHP34" s="295"/>
      <c r="LHQ34" s="295"/>
      <c r="LHR34" s="295"/>
      <c r="LHS34" s="295"/>
      <c r="LHT34" s="295"/>
      <c r="LHU34" s="295"/>
      <c r="LHV34" s="295"/>
      <c r="LHW34" s="295"/>
      <c r="LHX34" s="295"/>
      <c r="LHY34" s="295"/>
      <c r="LHZ34" s="295"/>
      <c r="LIA34" s="295"/>
      <c r="LIB34" s="295"/>
      <c r="LIC34" s="295"/>
      <c r="LID34" s="295"/>
      <c r="LIE34" s="295"/>
      <c r="LIF34" s="295"/>
      <c r="LIG34" s="295"/>
      <c r="LIH34" s="295"/>
      <c r="LII34" s="295"/>
      <c r="LIJ34" s="295"/>
      <c r="LIK34" s="295"/>
      <c r="LIL34" s="295"/>
      <c r="LIM34" s="295"/>
      <c r="LIN34" s="295"/>
      <c r="LIO34" s="295"/>
      <c r="LIP34" s="295"/>
      <c r="LIQ34" s="295"/>
      <c r="LIR34" s="295"/>
      <c r="LIS34" s="295"/>
      <c r="LIT34" s="295"/>
      <c r="LIU34" s="295"/>
      <c r="LIV34" s="295"/>
      <c r="LIW34" s="295"/>
      <c r="LIX34" s="295"/>
      <c r="LIY34" s="295"/>
      <c r="LIZ34" s="295"/>
      <c r="LJA34" s="295"/>
      <c r="LJB34" s="295"/>
      <c r="LJC34" s="295"/>
      <c r="LJD34" s="295"/>
      <c r="LJE34" s="295"/>
      <c r="LJF34" s="295"/>
      <c r="LJG34" s="295"/>
      <c r="LJH34" s="295"/>
      <c r="LJI34" s="295"/>
      <c r="LJJ34" s="295"/>
      <c r="LJK34" s="295"/>
      <c r="LJL34" s="295"/>
      <c r="LJM34" s="295"/>
      <c r="LJN34" s="295"/>
      <c r="LJO34" s="295"/>
      <c r="LJP34" s="295"/>
      <c r="LJQ34" s="295"/>
      <c r="LJR34" s="295"/>
      <c r="LJS34" s="295"/>
      <c r="LJT34" s="295"/>
      <c r="LJU34" s="295"/>
      <c r="LJV34" s="295"/>
      <c r="LJW34" s="295"/>
      <c r="LJX34" s="295"/>
      <c r="LJY34" s="295"/>
      <c r="LJZ34" s="295"/>
      <c r="LKA34" s="295"/>
      <c r="LKB34" s="295"/>
      <c r="LKC34" s="295"/>
      <c r="LKD34" s="295"/>
      <c r="LKE34" s="295"/>
      <c r="LKF34" s="295"/>
      <c r="LKG34" s="295"/>
      <c r="LKH34" s="295"/>
      <c r="LKI34" s="295"/>
      <c r="LKJ34" s="295"/>
      <c r="LKK34" s="295"/>
      <c r="LKL34" s="295"/>
      <c r="LKM34" s="295"/>
      <c r="LKN34" s="295"/>
      <c r="LKO34" s="295"/>
      <c r="LKP34" s="295"/>
      <c r="LKQ34" s="295"/>
      <c r="LKR34" s="295"/>
      <c r="LKS34" s="295"/>
      <c r="LKT34" s="295"/>
      <c r="LKU34" s="295"/>
      <c r="LKV34" s="295"/>
      <c r="LKW34" s="295"/>
      <c r="LKX34" s="295"/>
      <c r="LKY34" s="295"/>
      <c r="LKZ34" s="295"/>
      <c r="LLA34" s="295"/>
      <c r="LLB34" s="295"/>
      <c r="LLC34" s="295"/>
      <c r="LLD34" s="295"/>
      <c r="LLE34" s="295"/>
      <c r="LLF34" s="295"/>
      <c r="LLG34" s="295"/>
      <c r="LLH34" s="295"/>
      <c r="LLI34" s="295"/>
      <c r="LLJ34" s="295"/>
      <c r="LLK34" s="295"/>
      <c r="LLL34" s="295"/>
      <c r="LLM34" s="295"/>
      <c r="LLN34" s="295"/>
      <c r="LLO34" s="295"/>
      <c r="LLP34" s="295"/>
      <c r="LLQ34" s="295"/>
      <c r="LLR34" s="295"/>
      <c r="LLS34" s="295"/>
      <c r="LLT34" s="295"/>
      <c r="LLU34" s="295"/>
      <c r="LLV34" s="295"/>
      <c r="LLW34" s="295"/>
      <c r="LLX34" s="295"/>
      <c r="LLY34" s="295"/>
      <c r="LLZ34" s="295"/>
      <c r="LMA34" s="295"/>
      <c r="LMB34" s="295"/>
      <c r="LMC34" s="295"/>
      <c r="LMD34" s="295"/>
      <c r="LME34" s="295"/>
      <c r="LMF34" s="295"/>
      <c r="LMG34" s="295"/>
      <c r="LMH34" s="295"/>
      <c r="LMI34" s="295"/>
      <c r="LMJ34" s="295"/>
      <c r="LMK34" s="295"/>
      <c r="LML34" s="295"/>
      <c r="LMM34" s="295"/>
      <c r="LMN34" s="295"/>
      <c r="LMO34" s="295"/>
      <c r="LMP34" s="295"/>
      <c r="LMQ34" s="295"/>
      <c r="LMR34" s="295"/>
      <c r="LMS34" s="295"/>
      <c r="LMT34" s="295"/>
      <c r="LMU34" s="295"/>
      <c r="LMV34" s="295"/>
      <c r="LMW34" s="295"/>
      <c r="LMX34" s="295"/>
      <c r="LMY34" s="295"/>
      <c r="LMZ34" s="295"/>
      <c r="LNA34" s="295"/>
      <c r="LNB34" s="295"/>
      <c r="LNC34" s="295"/>
      <c r="LND34" s="295"/>
      <c r="LNE34" s="295"/>
      <c r="LNF34" s="295"/>
      <c r="LNG34" s="295"/>
      <c r="LNH34" s="295"/>
      <c r="LNI34" s="295"/>
      <c r="LNJ34" s="295"/>
      <c r="LNK34" s="295"/>
      <c r="LNL34" s="295"/>
      <c r="LNM34" s="295"/>
      <c r="LNN34" s="295"/>
      <c r="LNO34" s="295"/>
      <c r="LNP34" s="295"/>
      <c r="LNQ34" s="295"/>
      <c r="LNR34" s="295"/>
      <c r="LNS34" s="295"/>
      <c r="LNT34" s="295"/>
      <c r="LNU34" s="295"/>
      <c r="LNV34" s="295"/>
      <c r="LNW34" s="295"/>
      <c r="LNX34" s="295"/>
      <c r="LNY34" s="295"/>
      <c r="LNZ34" s="295"/>
      <c r="LOA34" s="295"/>
      <c r="LOB34" s="295"/>
      <c r="LOC34" s="295"/>
      <c r="LOD34" s="295"/>
      <c r="LOE34" s="295"/>
      <c r="LOF34" s="295"/>
      <c r="LOG34" s="295"/>
      <c r="LOH34" s="295"/>
      <c r="LOI34" s="295"/>
      <c r="LOJ34" s="295"/>
      <c r="LOK34" s="295"/>
      <c r="LOL34" s="295"/>
      <c r="LOM34" s="295"/>
      <c r="LON34" s="295"/>
      <c r="LOO34" s="295"/>
      <c r="LOP34" s="295"/>
      <c r="LOQ34" s="295"/>
      <c r="LOR34" s="295"/>
      <c r="LOS34" s="295"/>
      <c r="LOT34" s="295"/>
      <c r="LOU34" s="295"/>
      <c r="LOV34" s="295"/>
      <c r="LOW34" s="295"/>
      <c r="LOX34" s="295"/>
      <c r="LOY34" s="295"/>
      <c r="LOZ34" s="295"/>
      <c r="LPA34" s="295"/>
      <c r="LPB34" s="295"/>
      <c r="LPC34" s="295"/>
      <c r="LPD34" s="295"/>
      <c r="LPE34" s="295"/>
      <c r="LPF34" s="295"/>
      <c r="LPG34" s="295"/>
      <c r="LPH34" s="295"/>
      <c r="LPI34" s="295"/>
      <c r="LPJ34" s="295"/>
      <c r="LPK34" s="295"/>
      <c r="LPL34" s="295"/>
      <c r="LPM34" s="295"/>
      <c r="LPN34" s="295"/>
      <c r="LPO34" s="295"/>
      <c r="LPP34" s="295"/>
      <c r="LPQ34" s="295"/>
      <c r="LPR34" s="295"/>
      <c r="LPS34" s="295"/>
      <c r="LPT34" s="295"/>
      <c r="LPU34" s="295"/>
      <c r="LPV34" s="295"/>
      <c r="LPW34" s="295"/>
      <c r="LPX34" s="295"/>
      <c r="LPY34" s="295"/>
      <c r="LPZ34" s="295"/>
      <c r="LQA34" s="295"/>
      <c r="LQB34" s="295"/>
      <c r="LQC34" s="295"/>
      <c r="LQD34" s="295"/>
      <c r="LQE34" s="295"/>
      <c r="LQF34" s="295"/>
      <c r="LQG34" s="295"/>
      <c r="LQH34" s="295"/>
      <c r="LQI34" s="295"/>
      <c r="LQJ34" s="295"/>
      <c r="LQK34" s="295"/>
      <c r="LQL34" s="295"/>
      <c r="LQM34" s="295"/>
      <c r="LQN34" s="295"/>
      <c r="LQO34" s="295"/>
      <c r="LQP34" s="295"/>
      <c r="LQQ34" s="295"/>
      <c r="LQR34" s="295"/>
      <c r="LQS34" s="295"/>
      <c r="LQT34" s="295"/>
      <c r="LQU34" s="295"/>
      <c r="LQV34" s="295"/>
      <c r="LQW34" s="295"/>
      <c r="LQX34" s="295"/>
      <c r="LQY34" s="295"/>
      <c r="LQZ34" s="295"/>
      <c r="LRA34" s="295"/>
      <c r="LRB34" s="295"/>
      <c r="LRC34" s="295"/>
      <c r="LRD34" s="295"/>
      <c r="LRE34" s="295"/>
      <c r="LRF34" s="295"/>
      <c r="LRG34" s="295"/>
      <c r="LRH34" s="295"/>
      <c r="LRI34" s="295"/>
      <c r="LRJ34" s="295"/>
      <c r="LRK34" s="295"/>
      <c r="LRL34" s="295"/>
      <c r="LRM34" s="295"/>
      <c r="LRN34" s="295"/>
      <c r="LRO34" s="295"/>
      <c r="LRP34" s="295"/>
      <c r="LRQ34" s="295"/>
      <c r="LRR34" s="295"/>
      <c r="LRS34" s="295"/>
      <c r="LRT34" s="295"/>
      <c r="LRU34" s="295"/>
      <c r="LRV34" s="295"/>
      <c r="LRW34" s="295"/>
      <c r="LRX34" s="295"/>
      <c r="LRY34" s="295"/>
      <c r="LRZ34" s="295"/>
      <c r="LSA34" s="295"/>
      <c r="LSB34" s="295"/>
      <c r="LSC34" s="295"/>
      <c r="LSD34" s="295"/>
      <c r="LSE34" s="295"/>
      <c r="LSF34" s="295"/>
      <c r="LSG34" s="295"/>
      <c r="LSH34" s="295"/>
      <c r="LSI34" s="295"/>
      <c r="LSJ34" s="295"/>
      <c r="LSK34" s="295"/>
      <c r="LSL34" s="295"/>
      <c r="LSM34" s="295"/>
      <c r="LSN34" s="295"/>
      <c r="LSO34" s="295"/>
      <c r="LSP34" s="295"/>
      <c r="LSQ34" s="295"/>
      <c r="LSR34" s="295"/>
      <c r="LSS34" s="295"/>
      <c r="LST34" s="295"/>
      <c r="LSU34" s="295"/>
      <c r="LSV34" s="295"/>
      <c r="LSW34" s="295"/>
      <c r="LSX34" s="295"/>
      <c r="LSY34" s="295"/>
      <c r="LSZ34" s="295"/>
      <c r="LTA34" s="295"/>
      <c r="LTB34" s="295"/>
      <c r="LTC34" s="295"/>
      <c r="LTD34" s="295"/>
      <c r="LTE34" s="295"/>
      <c r="LTF34" s="295"/>
      <c r="LTG34" s="295"/>
      <c r="LTH34" s="295"/>
      <c r="LTI34" s="295"/>
      <c r="LTJ34" s="295"/>
      <c r="LTK34" s="295"/>
      <c r="LTL34" s="295"/>
      <c r="LTM34" s="295"/>
      <c r="LTN34" s="295"/>
      <c r="LTO34" s="295"/>
      <c r="LTP34" s="295"/>
      <c r="LTQ34" s="295"/>
      <c r="LTR34" s="295"/>
      <c r="LTS34" s="295"/>
      <c r="LTT34" s="295"/>
      <c r="LTU34" s="295"/>
      <c r="LTV34" s="295"/>
      <c r="LTW34" s="295"/>
      <c r="LTX34" s="295"/>
      <c r="LTY34" s="295"/>
      <c r="LTZ34" s="295"/>
      <c r="LUA34" s="295"/>
      <c r="LUB34" s="295"/>
      <c r="LUC34" s="295"/>
      <c r="LUD34" s="295"/>
      <c r="LUE34" s="295"/>
      <c r="LUF34" s="295"/>
      <c r="LUG34" s="295"/>
      <c r="LUH34" s="295"/>
      <c r="LUI34" s="295"/>
      <c r="LUJ34" s="295"/>
      <c r="LUK34" s="295"/>
      <c r="LUL34" s="295"/>
      <c r="LUM34" s="295"/>
      <c r="LUN34" s="295"/>
      <c r="LUO34" s="295"/>
      <c r="LUP34" s="295"/>
      <c r="LUQ34" s="295"/>
      <c r="LUR34" s="295"/>
      <c r="LUS34" s="295"/>
      <c r="LUT34" s="295"/>
      <c r="LUU34" s="295"/>
      <c r="LUV34" s="295"/>
      <c r="LUW34" s="295"/>
      <c r="LUX34" s="295"/>
      <c r="LUY34" s="295"/>
      <c r="LUZ34" s="295"/>
      <c r="LVA34" s="295"/>
      <c r="LVB34" s="295"/>
      <c r="LVC34" s="295"/>
      <c r="LVD34" s="295"/>
      <c r="LVE34" s="295"/>
      <c r="LVF34" s="295"/>
      <c r="LVG34" s="295"/>
      <c r="LVH34" s="295"/>
      <c r="LVI34" s="295"/>
      <c r="LVJ34" s="295"/>
      <c r="LVK34" s="295"/>
      <c r="LVL34" s="295"/>
      <c r="LVM34" s="295"/>
      <c r="LVN34" s="295"/>
      <c r="LVO34" s="295"/>
      <c r="LVP34" s="295"/>
      <c r="LVQ34" s="295"/>
      <c r="LVR34" s="295"/>
      <c r="LVS34" s="295"/>
      <c r="LVT34" s="295"/>
      <c r="LVU34" s="295"/>
      <c r="LVV34" s="295"/>
      <c r="LVW34" s="295"/>
      <c r="LVX34" s="295"/>
      <c r="LVY34" s="295"/>
      <c r="LVZ34" s="295"/>
      <c r="LWA34" s="295"/>
      <c r="LWB34" s="295"/>
      <c r="LWC34" s="295"/>
      <c r="LWD34" s="295"/>
      <c r="LWE34" s="295"/>
      <c r="LWF34" s="295"/>
      <c r="LWG34" s="295"/>
      <c r="LWH34" s="295"/>
      <c r="LWI34" s="295"/>
      <c r="LWJ34" s="295"/>
      <c r="LWK34" s="295"/>
      <c r="LWL34" s="295"/>
      <c r="LWM34" s="295"/>
      <c r="LWN34" s="295"/>
      <c r="LWO34" s="295"/>
      <c r="LWP34" s="295"/>
      <c r="LWQ34" s="295"/>
      <c r="LWR34" s="295"/>
      <c r="LWS34" s="295"/>
      <c r="LWT34" s="295"/>
      <c r="LWU34" s="295"/>
      <c r="LWV34" s="295"/>
      <c r="LWW34" s="295"/>
      <c r="LWX34" s="295"/>
      <c r="LWY34" s="295"/>
      <c r="LWZ34" s="295"/>
      <c r="LXA34" s="295"/>
      <c r="LXB34" s="295"/>
      <c r="LXC34" s="295"/>
      <c r="LXD34" s="295"/>
      <c r="LXE34" s="295"/>
      <c r="LXF34" s="295"/>
      <c r="LXG34" s="295"/>
      <c r="LXH34" s="295"/>
      <c r="LXI34" s="295"/>
      <c r="LXJ34" s="295"/>
      <c r="LXK34" s="295"/>
      <c r="LXL34" s="295"/>
      <c r="LXM34" s="295"/>
      <c r="LXN34" s="295"/>
      <c r="LXO34" s="295"/>
      <c r="LXP34" s="295"/>
      <c r="LXQ34" s="295"/>
      <c r="LXR34" s="295"/>
      <c r="LXS34" s="295"/>
      <c r="LXT34" s="295"/>
      <c r="LXU34" s="295"/>
      <c r="LXV34" s="295"/>
      <c r="LXW34" s="295"/>
      <c r="LXX34" s="295"/>
      <c r="LXY34" s="295"/>
      <c r="LXZ34" s="295"/>
      <c r="LYA34" s="295"/>
      <c r="LYB34" s="295"/>
      <c r="LYC34" s="295"/>
      <c r="LYD34" s="295"/>
      <c r="LYE34" s="295"/>
      <c r="LYF34" s="295"/>
      <c r="LYG34" s="295"/>
      <c r="LYH34" s="295"/>
      <c r="LYI34" s="295"/>
      <c r="LYJ34" s="295"/>
      <c r="LYK34" s="295"/>
      <c r="LYL34" s="295"/>
      <c r="LYM34" s="295"/>
      <c r="LYN34" s="295"/>
      <c r="LYO34" s="295"/>
      <c r="LYP34" s="295"/>
      <c r="LYQ34" s="295"/>
      <c r="LYR34" s="295"/>
      <c r="LYS34" s="295"/>
      <c r="LYT34" s="295"/>
      <c r="LYU34" s="295"/>
      <c r="LYV34" s="295"/>
      <c r="LYW34" s="295"/>
      <c r="LYX34" s="295"/>
      <c r="LYY34" s="295"/>
      <c r="LYZ34" s="295"/>
      <c r="LZA34" s="295"/>
      <c r="LZB34" s="295"/>
      <c r="LZC34" s="295"/>
      <c r="LZD34" s="295"/>
      <c r="LZE34" s="295"/>
      <c r="LZF34" s="295"/>
      <c r="LZG34" s="295"/>
      <c r="LZH34" s="295"/>
      <c r="LZI34" s="295"/>
      <c r="LZJ34" s="295"/>
      <c r="LZK34" s="295"/>
      <c r="LZL34" s="295"/>
      <c r="LZM34" s="295"/>
      <c r="LZN34" s="295"/>
      <c r="LZO34" s="295"/>
      <c r="LZP34" s="295"/>
      <c r="LZQ34" s="295"/>
      <c r="LZR34" s="295"/>
      <c r="LZS34" s="295"/>
      <c r="LZT34" s="295"/>
      <c r="LZU34" s="295"/>
      <c r="LZV34" s="295"/>
      <c r="LZW34" s="295"/>
      <c r="LZX34" s="295"/>
      <c r="LZY34" s="295"/>
      <c r="LZZ34" s="295"/>
      <c r="MAA34" s="295"/>
      <c r="MAB34" s="295"/>
      <c r="MAC34" s="295"/>
      <c r="MAD34" s="295"/>
      <c r="MAE34" s="295"/>
      <c r="MAF34" s="295"/>
      <c r="MAG34" s="295"/>
      <c r="MAH34" s="295"/>
      <c r="MAI34" s="295"/>
      <c r="MAJ34" s="295"/>
      <c r="MAK34" s="295"/>
      <c r="MAL34" s="295"/>
      <c r="MAM34" s="295"/>
      <c r="MAN34" s="295"/>
      <c r="MAO34" s="295"/>
      <c r="MAP34" s="295"/>
      <c r="MAQ34" s="295"/>
      <c r="MAR34" s="295"/>
      <c r="MAS34" s="295"/>
      <c r="MAT34" s="295"/>
      <c r="MAU34" s="295"/>
      <c r="MAV34" s="295"/>
      <c r="MAW34" s="295"/>
      <c r="MAX34" s="295"/>
      <c r="MAY34" s="295"/>
      <c r="MAZ34" s="295"/>
      <c r="MBA34" s="295"/>
      <c r="MBB34" s="295"/>
      <c r="MBC34" s="295"/>
      <c r="MBD34" s="295"/>
      <c r="MBE34" s="295"/>
      <c r="MBF34" s="295"/>
      <c r="MBG34" s="295"/>
      <c r="MBH34" s="295"/>
      <c r="MBI34" s="295"/>
      <c r="MBJ34" s="295"/>
      <c r="MBK34" s="295"/>
      <c r="MBL34" s="295"/>
      <c r="MBM34" s="295"/>
      <c r="MBN34" s="295"/>
      <c r="MBO34" s="295"/>
      <c r="MBP34" s="295"/>
      <c r="MBQ34" s="295"/>
      <c r="MBR34" s="295"/>
      <c r="MBS34" s="295"/>
      <c r="MBT34" s="295"/>
      <c r="MBU34" s="295"/>
      <c r="MBV34" s="295"/>
      <c r="MBW34" s="295"/>
      <c r="MBX34" s="295"/>
      <c r="MBY34" s="295"/>
      <c r="MBZ34" s="295"/>
      <c r="MCA34" s="295"/>
      <c r="MCB34" s="295"/>
      <c r="MCC34" s="295"/>
      <c r="MCD34" s="295"/>
      <c r="MCE34" s="295"/>
      <c r="MCF34" s="295"/>
      <c r="MCG34" s="295"/>
      <c r="MCH34" s="295"/>
      <c r="MCI34" s="295"/>
      <c r="MCJ34" s="295"/>
      <c r="MCK34" s="295"/>
      <c r="MCL34" s="295"/>
      <c r="MCM34" s="295"/>
      <c r="MCN34" s="295"/>
      <c r="MCO34" s="295"/>
      <c r="MCP34" s="295"/>
      <c r="MCQ34" s="295"/>
      <c r="MCR34" s="295"/>
      <c r="MCS34" s="295"/>
      <c r="MCT34" s="295"/>
      <c r="MCU34" s="295"/>
      <c r="MCV34" s="295"/>
      <c r="MCW34" s="295"/>
      <c r="MCX34" s="295"/>
      <c r="MCY34" s="295"/>
      <c r="MCZ34" s="295"/>
      <c r="MDA34" s="295"/>
      <c r="MDB34" s="295"/>
      <c r="MDC34" s="295"/>
      <c r="MDD34" s="295"/>
      <c r="MDE34" s="295"/>
      <c r="MDF34" s="295"/>
      <c r="MDG34" s="295"/>
      <c r="MDH34" s="295"/>
      <c r="MDI34" s="295"/>
      <c r="MDJ34" s="295"/>
      <c r="MDK34" s="295"/>
      <c r="MDL34" s="295"/>
      <c r="MDM34" s="295"/>
      <c r="MDN34" s="295"/>
      <c r="MDO34" s="295"/>
      <c r="MDP34" s="295"/>
      <c r="MDQ34" s="295"/>
      <c r="MDR34" s="295"/>
      <c r="MDS34" s="295"/>
      <c r="MDT34" s="295"/>
      <c r="MDU34" s="295"/>
      <c r="MDV34" s="295"/>
      <c r="MDW34" s="295"/>
      <c r="MDX34" s="295"/>
      <c r="MDY34" s="295"/>
      <c r="MDZ34" s="295"/>
      <c r="MEA34" s="295"/>
      <c r="MEB34" s="295"/>
      <c r="MEC34" s="295"/>
      <c r="MED34" s="295"/>
      <c r="MEE34" s="295"/>
      <c r="MEF34" s="295"/>
      <c r="MEG34" s="295"/>
      <c r="MEH34" s="295"/>
      <c r="MEI34" s="295"/>
      <c r="MEJ34" s="295"/>
      <c r="MEK34" s="295"/>
      <c r="MEL34" s="295"/>
      <c r="MEM34" s="295"/>
      <c r="MEN34" s="295"/>
      <c r="MEO34" s="295"/>
      <c r="MEP34" s="295"/>
      <c r="MEQ34" s="295"/>
      <c r="MER34" s="295"/>
      <c r="MES34" s="295"/>
      <c r="MET34" s="295"/>
      <c r="MEU34" s="295"/>
      <c r="MEV34" s="295"/>
      <c r="MEW34" s="295"/>
      <c r="MEX34" s="295"/>
      <c r="MEY34" s="295"/>
      <c r="MEZ34" s="295"/>
      <c r="MFA34" s="295"/>
      <c r="MFB34" s="295"/>
      <c r="MFC34" s="295"/>
      <c r="MFD34" s="295"/>
      <c r="MFE34" s="295"/>
      <c r="MFF34" s="295"/>
      <c r="MFG34" s="295"/>
      <c r="MFH34" s="295"/>
      <c r="MFI34" s="295"/>
      <c r="MFJ34" s="295"/>
      <c r="MFK34" s="295"/>
      <c r="MFL34" s="295"/>
      <c r="MFM34" s="295"/>
      <c r="MFN34" s="295"/>
      <c r="MFO34" s="295"/>
      <c r="MFP34" s="295"/>
      <c r="MFQ34" s="295"/>
      <c r="MFR34" s="295"/>
      <c r="MFS34" s="295"/>
      <c r="MFT34" s="295"/>
      <c r="MFU34" s="295"/>
      <c r="MFV34" s="295"/>
      <c r="MFW34" s="295"/>
      <c r="MFX34" s="295"/>
      <c r="MFY34" s="295"/>
      <c r="MFZ34" s="295"/>
      <c r="MGA34" s="295"/>
      <c r="MGB34" s="295"/>
      <c r="MGC34" s="295"/>
      <c r="MGD34" s="295"/>
      <c r="MGE34" s="295"/>
      <c r="MGF34" s="295"/>
      <c r="MGG34" s="295"/>
      <c r="MGH34" s="295"/>
      <c r="MGI34" s="295"/>
      <c r="MGJ34" s="295"/>
      <c r="MGK34" s="295"/>
      <c r="MGL34" s="295"/>
      <c r="MGM34" s="295"/>
      <c r="MGN34" s="295"/>
      <c r="MGO34" s="295"/>
      <c r="MGP34" s="295"/>
      <c r="MGQ34" s="295"/>
      <c r="MGR34" s="295"/>
      <c r="MGS34" s="295"/>
      <c r="MGT34" s="295"/>
      <c r="MGU34" s="295"/>
      <c r="MGV34" s="295"/>
      <c r="MGW34" s="295"/>
      <c r="MGX34" s="295"/>
      <c r="MGY34" s="295"/>
      <c r="MGZ34" s="295"/>
      <c r="MHA34" s="295"/>
      <c r="MHB34" s="295"/>
      <c r="MHC34" s="295"/>
      <c r="MHD34" s="295"/>
      <c r="MHE34" s="295"/>
      <c r="MHF34" s="295"/>
      <c r="MHG34" s="295"/>
      <c r="MHH34" s="295"/>
      <c r="MHI34" s="295"/>
      <c r="MHJ34" s="295"/>
      <c r="MHK34" s="295"/>
      <c r="MHL34" s="295"/>
      <c r="MHM34" s="295"/>
      <c r="MHN34" s="295"/>
      <c r="MHO34" s="295"/>
      <c r="MHP34" s="295"/>
      <c r="MHQ34" s="295"/>
      <c r="MHR34" s="295"/>
      <c r="MHS34" s="295"/>
      <c r="MHT34" s="295"/>
      <c r="MHU34" s="295"/>
      <c r="MHV34" s="295"/>
      <c r="MHW34" s="295"/>
      <c r="MHX34" s="295"/>
      <c r="MHY34" s="295"/>
      <c r="MHZ34" s="295"/>
      <c r="MIA34" s="295"/>
      <c r="MIB34" s="295"/>
      <c r="MIC34" s="295"/>
      <c r="MID34" s="295"/>
      <c r="MIE34" s="295"/>
      <c r="MIF34" s="295"/>
      <c r="MIG34" s="295"/>
      <c r="MIH34" s="295"/>
      <c r="MII34" s="295"/>
      <c r="MIJ34" s="295"/>
      <c r="MIK34" s="295"/>
      <c r="MIL34" s="295"/>
      <c r="MIM34" s="295"/>
      <c r="MIN34" s="295"/>
      <c r="MIO34" s="295"/>
      <c r="MIP34" s="295"/>
      <c r="MIQ34" s="295"/>
      <c r="MIR34" s="295"/>
      <c r="MIS34" s="295"/>
      <c r="MIT34" s="295"/>
      <c r="MIU34" s="295"/>
      <c r="MIV34" s="295"/>
      <c r="MIW34" s="295"/>
      <c r="MIX34" s="295"/>
      <c r="MIY34" s="295"/>
      <c r="MIZ34" s="295"/>
      <c r="MJA34" s="295"/>
      <c r="MJB34" s="295"/>
      <c r="MJC34" s="295"/>
      <c r="MJD34" s="295"/>
      <c r="MJE34" s="295"/>
      <c r="MJF34" s="295"/>
      <c r="MJG34" s="295"/>
      <c r="MJH34" s="295"/>
      <c r="MJI34" s="295"/>
      <c r="MJJ34" s="295"/>
      <c r="MJK34" s="295"/>
      <c r="MJL34" s="295"/>
      <c r="MJM34" s="295"/>
      <c r="MJN34" s="295"/>
      <c r="MJO34" s="295"/>
      <c r="MJP34" s="295"/>
      <c r="MJQ34" s="295"/>
      <c r="MJR34" s="295"/>
      <c r="MJS34" s="295"/>
      <c r="MJT34" s="295"/>
      <c r="MJU34" s="295"/>
      <c r="MJV34" s="295"/>
      <c r="MJW34" s="295"/>
      <c r="MJX34" s="295"/>
      <c r="MJY34" s="295"/>
      <c r="MJZ34" s="295"/>
      <c r="MKA34" s="295"/>
      <c r="MKB34" s="295"/>
      <c r="MKC34" s="295"/>
      <c r="MKD34" s="295"/>
      <c r="MKE34" s="295"/>
      <c r="MKF34" s="295"/>
      <c r="MKG34" s="295"/>
      <c r="MKH34" s="295"/>
      <c r="MKI34" s="295"/>
      <c r="MKJ34" s="295"/>
      <c r="MKK34" s="295"/>
      <c r="MKL34" s="295"/>
      <c r="MKM34" s="295"/>
      <c r="MKN34" s="295"/>
      <c r="MKO34" s="295"/>
      <c r="MKP34" s="295"/>
      <c r="MKQ34" s="295"/>
      <c r="MKR34" s="295"/>
      <c r="MKS34" s="295"/>
      <c r="MKT34" s="295"/>
      <c r="MKU34" s="295"/>
      <c r="MKV34" s="295"/>
      <c r="MKW34" s="295"/>
      <c r="MKX34" s="295"/>
      <c r="MKY34" s="295"/>
      <c r="MKZ34" s="295"/>
      <c r="MLA34" s="295"/>
      <c r="MLB34" s="295"/>
      <c r="MLC34" s="295"/>
      <c r="MLD34" s="295"/>
      <c r="MLE34" s="295"/>
      <c r="MLF34" s="295"/>
      <c r="MLG34" s="295"/>
      <c r="MLH34" s="295"/>
      <c r="MLI34" s="295"/>
      <c r="MLJ34" s="295"/>
      <c r="MLK34" s="295"/>
      <c r="MLL34" s="295"/>
      <c r="MLM34" s="295"/>
      <c r="MLN34" s="295"/>
      <c r="MLO34" s="295"/>
      <c r="MLP34" s="295"/>
      <c r="MLQ34" s="295"/>
      <c r="MLR34" s="295"/>
      <c r="MLS34" s="295"/>
      <c r="MLT34" s="295"/>
      <c r="MLU34" s="295"/>
      <c r="MLV34" s="295"/>
      <c r="MLW34" s="295"/>
      <c r="MLX34" s="295"/>
      <c r="MLY34" s="295"/>
      <c r="MLZ34" s="295"/>
      <c r="MMA34" s="295"/>
      <c r="MMB34" s="295"/>
      <c r="MMC34" s="295"/>
      <c r="MMD34" s="295"/>
      <c r="MME34" s="295"/>
      <c r="MMF34" s="295"/>
      <c r="MMG34" s="295"/>
      <c r="MMH34" s="295"/>
      <c r="MMI34" s="295"/>
      <c r="MMJ34" s="295"/>
      <c r="MMK34" s="295"/>
      <c r="MML34" s="295"/>
      <c r="MMM34" s="295"/>
      <c r="MMN34" s="295"/>
      <c r="MMO34" s="295"/>
      <c r="MMP34" s="295"/>
      <c r="MMQ34" s="295"/>
      <c r="MMR34" s="295"/>
      <c r="MMS34" s="295"/>
      <c r="MMT34" s="295"/>
      <c r="MMU34" s="295"/>
      <c r="MMV34" s="295"/>
      <c r="MMW34" s="295"/>
      <c r="MMX34" s="295"/>
      <c r="MMY34" s="295"/>
      <c r="MMZ34" s="295"/>
      <c r="MNA34" s="295"/>
      <c r="MNB34" s="295"/>
      <c r="MNC34" s="295"/>
      <c r="MND34" s="295"/>
      <c r="MNE34" s="295"/>
      <c r="MNF34" s="295"/>
      <c r="MNG34" s="295"/>
      <c r="MNH34" s="295"/>
      <c r="MNI34" s="295"/>
      <c r="MNJ34" s="295"/>
      <c r="MNK34" s="295"/>
      <c r="MNL34" s="295"/>
      <c r="MNM34" s="295"/>
      <c r="MNN34" s="295"/>
      <c r="MNO34" s="295"/>
      <c r="MNP34" s="295"/>
      <c r="MNQ34" s="295"/>
      <c r="MNR34" s="295"/>
      <c r="MNS34" s="295"/>
      <c r="MNT34" s="295"/>
      <c r="MNU34" s="295"/>
      <c r="MNV34" s="295"/>
      <c r="MNW34" s="295"/>
      <c r="MNX34" s="295"/>
      <c r="MNY34" s="295"/>
      <c r="MNZ34" s="295"/>
      <c r="MOA34" s="295"/>
      <c r="MOB34" s="295"/>
      <c r="MOC34" s="295"/>
      <c r="MOD34" s="295"/>
      <c r="MOE34" s="295"/>
      <c r="MOF34" s="295"/>
      <c r="MOG34" s="295"/>
      <c r="MOH34" s="295"/>
      <c r="MOI34" s="295"/>
      <c r="MOJ34" s="295"/>
      <c r="MOK34" s="295"/>
      <c r="MOL34" s="295"/>
      <c r="MOM34" s="295"/>
      <c r="MON34" s="295"/>
      <c r="MOO34" s="295"/>
      <c r="MOP34" s="295"/>
      <c r="MOQ34" s="295"/>
      <c r="MOR34" s="295"/>
      <c r="MOS34" s="295"/>
      <c r="MOT34" s="295"/>
      <c r="MOU34" s="295"/>
      <c r="MOV34" s="295"/>
      <c r="MOW34" s="295"/>
      <c r="MOX34" s="295"/>
      <c r="MOY34" s="295"/>
      <c r="MOZ34" s="295"/>
      <c r="MPA34" s="295"/>
      <c r="MPB34" s="295"/>
      <c r="MPC34" s="295"/>
      <c r="MPD34" s="295"/>
      <c r="MPE34" s="295"/>
      <c r="MPF34" s="295"/>
      <c r="MPG34" s="295"/>
      <c r="MPH34" s="295"/>
      <c r="MPI34" s="295"/>
      <c r="MPJ34" s="295"/>
      <c r="MPK34" s="295"/>
      <c r="MPL34" s="295"/>
      <c r="MPM34" s="295"/>
      <c r="MPN34" s="295"/>
      <c r="MPO34" s="295"/>
      <c r="MPP34" s="295"/>
      <c r="MPQ34" s="295"/>
      <c r="MPR34" s="295"/>
      <c r="MPS34" s="295"/>
      <c r="MPT34" s="295"/>
      <c r="MPU34" s="295"/>
      <c r="MPV34" s="295"/>
      <c r="MPW34" s="295"/>
      <c r="MPX34" s="295"/>
      <c r="MPY34" s="295"/>
      <c r="MPZ34" s="295"/>
      <c r="MQA34" s="295"/>
      <c r="MQB34" s="295"/>
      <c r="MQC34" s="295"/>
      <c r="MQD34" s="295"/>
      <c r="MQE34" s="295"/>
      <c r="MQF34" s="295"/>
      <c r="MQG34" s="295"/>
      <c r="MQH34" s="295"/>
      <c r="MQI34" s="295"/>
      <c r="MQJ34" s="295"/>
      <c r="MQK34" s="295"/>
      <c r="MQL34" s="295"/>
      <c r="MQM34" s="295"/>
      <c r="MQN34" s="295"/>
      <c r="MQO34" s="295"/>
      <c r="MQP34" s="295"/>
      <c r="MQQ34" s="295"/>
      <c r="MQR34" s="295"/>
      <c r="MQS34" s="295"/>
      <c r="MQT34" s="295"/>
      <c r="MQU34" s="295"/>
      <c r="MQV34" s="295"/>
      <c r="MQW34" s="295"/>
      <c r="MQX34" s="295"/>
      <c r="MQY34" s="295"/>
      <c r="MQZ34" s="295"/>
      <c r="MRA34" s="295"/>
      <c r="MRB34" s="295"/>
      <c r="MRC34" s="295"/>
      <c r="MRD34" s="295"/>
      <c r="MRE34" s="295"/>
      <c r="MRF34" s="295"/>
      <c r="MRG34" s="295"/>
      <c r="MRH34" s="295"/>
      <c r="MRI34" s="295"/>
      <c r="MRJ34" s="295"/>
      <c r="MRK34" s="295"/>
      <c r="MRL34" s="295"/>
      <c r="MRM34" s="295"/>
      <c r="MRN34" s="295"/>
      <c r="MRO34" s="295"/>
      <c r="MRP34" s="295"/>
      <c r="MRQ34" s="295"/>
      <c r="MRR34" s="295"/>
      <c r="MRS34" s="295"/>
      <c r="MRT34" s="295"/>
      <c r="MRU34" s="295"/>
      <c r="MRV34" s="295"/>
      <c r="MRW34" s="295"/>
      <c r="MRX34" s="295"/>
      <c r="MRY34" s="295"/>
      <c r="MRZ34" s="295"/>
      <c r="MSA34" s="295"/>
      <c r="MSB34" s="295"/>
      <c r="MSC34" s="295"/>
      <c r="MSD34" s="295"/>
      <c r="MSE34" s="295"/>
      <c r="MSF34" s="295"/>
      <c r="MSG34" s="295"/>
      <c r="MSH34" s="295"/>
      <c r="MSI34" s="295"/>
      <c r="MSJ34" s="295"/>
      <c r="MSK34" s="295"/>
      <c r="MSL34" s="295"/>
      <c r="MSM34" s="295"/>
      <c r="MSN34" s="295"/>
      <c r="MSO34" s="295"/>
      <c r="MSP34" s="295"/>
      <c r="MSQ34" s="295"/>
      <c r="MSR34" s="295"/>
      <c r="MSS34" s="295"/>
      <c r="MST34" s="295"/>
      <c r="MSU34" s="295"/>
      <c r="MSV34" s="295"/>
      <c r="MSW34" s="295"/>
      <c r="MSX34" s="295"/>
      <c r="MSY34" s="295"/>
      <c r="MSZ34" s="295"/>
      <c r="MTA34" s="295"/>
      <c r="MTB34" s="295"/>
      <c r="MTC34" s="295"/>
      <c r="MTD34" s="295"/>
      <c r="MTE34" s="295"/>
      <c r="MTF34" s="295"/>
      <c r="MTG34" s="295"/>
      <c r="MTH34" s="295"/>
      <c r="MTI34" s="295"/>
      <c r="MTJ34" s="295"/>
      <c r="MTK34" s="295"/>
      <c r="MTL34" s="295"/>
      <c r="MTM34" s="295"/>
      <c r="MTN34" s="295"/>
      <c r="MTO34" s="295"/>
      <c r="MTP34" s="295"/>
      <c r="MTQ34" s="295"/>
      <c r="MTR34" s="295"/>
      <c r="MTS34" s="295"/>
      <c r="MTT34" s="295"/>
      <c r="MTU34" s="295"/>
      <c r="MTV34" s="295"/>
      <c r="MTW34" s="295"/>
      <c r="MTX34" s="295"/>
      <c r="MTY34" s="295"/>
      <c r="MTZ34" s="295"/>
      <c r="MUA34" s="295"/>
      <c r="MUB34" s="295"/>
      <c r="MUC34" s="295"/>
      <c r="MUD34" s="295"/>
      <c r="MUE34" s="295"/>
      <c r="MUF34" s="295"/>
      <c r="MUG34" s="295"/>
      <c r="MUH34" s="295"/>
      <c r="MUI34" s="295"/>
      <c r="MUJ34" s="295"/>
      <c r="MUK34" s="295"/>
      <c r="MUL34" s="295"/>
      <c r="MUM34" s="295"/>
      <c r="MUN34" s="295"/>
      <c r="MUO34" s="295"/>
      <c r="MUP34" s="295"/>
      <c r="MUQ34" s="295"/>
      <c r="MUR34" s="295"/>
      <c r="MUS34" s="295"/>
      <c r="MUT34" s="295"/>
      <c r="MUU34" s="295"/>
      <c r="MUV34" s="295"/>
      <c r="MUW34" s="295"/>
      <c r="MUX34" s="295"/>
      <c r="MUY34" s="295"/>
      <c r="MUZ34" s="295"/>
      <c r="MVA34" s="295"/>
      <c r="MVB34" s="295"/>
      <c r="MVC34" s="295"/>
      <c r="MVD34" s="295"/>
      <c r="MVE34" s="295"/>
      <c r="MVF34" s="295"/>
      <c r="MVG34" s="295"/>
      <c r="MVH34" s="295"/>
      <c r="MVI34" s="295"/>
      <c r="MVJ34" s="295"/>
      <c r="MVK34" s="295"/>
      <c r="MVL34" s="295"/>
      <c r="MVM34" s="295"/>
      <c r="MVN34" s="295"/>
      <c r="MVO34" s="295"/>
      <c r="MVP34" s="295"/>
      <c r="MVQ34" s="295"/>
      <c r="MVR34" s="295"/>
      <c r="MVS34" s="295"/>
      <c r="MVT34" s="295"/>
      <c r="MVU34" s="295"/>
      <c r="MVV34" s="295"/>
      <c r="MVW34" s="295"/>
      <c r="MVX34" s="295"/>
      <c r="MVY34" s="295"/>
      <c r="MVZ34" s="295"/>
      <c r="MWA34" s="295"/>
      <c r="MWB34" s="295"/>
      <c r="MWC34" s="295"/>
      <c r="MWD34" s="295"/>
      <c r="MWE34" s="295"/>
      <c r="MWF34" s="295"/>
      <c r="MWG34" s="295"/>
      <c r="MWH34" s="295"/>
      <c r="MWI34" s="295"/>
      <c r="MWJ34" s="295"/>
      <c r="MWK34" s="295"/>
      <c r="MWL34" s="295"/>
      <c r="MWM34" s="295"/>
      <c r="MWN34" s="295"/>
      <c r="MWO34" s="295"/>
      <c r="MWP34" s="295"/>
      <c r="MWQ34" s="295"/>
      <c r="MWR34" s="295"/>
      <c r="MWS34" s="295"/>
      <c r="MWT34" s="295"/>
      <c r="MWU34" s="295"/>
      <c r="MWV34" s="295"/>
      <c r="MWW34" s="295"/>
      <c r="MWX34" s="295"/>
      <c r="MWY34" s="295"/>
      <c r="MWZ34" s="295"/>
      <c r="MXA34" s="295"/>
      <c r="MXB34" s="295"/>
      <c r="MXC34" s="295"/>
      <c r="MXD34" s="295"/>
      <c r="MXE34" s="295"/>
      <c r="MXF34" s="295"/>
      <c r="MXG34" s="295"/>
      <c r="MXH34" s="295"/>
      <c r="MXI34" s="295"/>
      <c r="MXJ34" s="295"/>
      <c r="MXK34" s="295"/>
      <c r="MXL34" s="295"/>
      <c r="MXM34" s="295"/>
      <c r="MXN34" s="295"/>
      <c r="MXO34" s="295"/>
      <c r="MXP34" s="295"/>
      <c r="MXQ34" s="295"/>
      <c r="MXR34" s="295"/>
      <c r="MXS34" s="295"/>
      <c r="MXT34" s="295"/>
      <c r="MXU34" s="295"/>
      <c r="MXV34" s="295"/>
      <c r="MXW34" s="295"/>
      <c r="MXX34" s="295"/>
      <c r="MXY34" s="295"/>
      <c r="MXZ34" s="295"/>
      <c r="MYA34" s="295"/>
      <c r="MYB34" s="295"/>
      <c r="MYC34" s="295"/>
      <c r="MYD34" s="295"/>
      <c r="MYE34" s="295"/>
      <c r="MYF34" s="295"/>
      <c r="MYG34" s="295"/>
      <c r="MYH34" s="295"/>
      <c r="MYI34" s="295"/>
      <c r="MYJ34" s="295"/>
      <c r="MYK34" s="295"/>
      <c r="MYL34" s="295"/>
      <c r="MYM34" s="295"/>
      <c r="MYN34" s="295"/>
      <c r="MYO34" s="295"/>
      <c r="MYP34" s="295"/>
      <c r="MYQ34" s="295"/>
      <c r="MYR34" s="295"/>
      <c r="MYS34" s="295"/>
      <c r="MYT34" s="295"/>
      <c r="MYU34" s="295"/>
      <c r="MYV34" s="295"/>
      <c r="MYW34" s="295"/>
      <c r="MYX34" s="295"/>
      <c r="MYY34" s="295"/>
      <c r="MYZ34" s="295"/>
      <c r="MZA34" s="295"/>
      <c r="MZB34" s="295"/>
      <c r="MZC34" s="295"/>
      <c r="MZD34" s="295"/>
      <c r="MZE34" s="295"/>
      <c r="MZF34" s="295"/>
      <c r="MZG34" s="295"/>
      <c r="MZH34" s="295"/>
      <c r="MZI34" s="295"/>
      <c r="MZJ34" s="295"/>
      <c r="MZK34" s="295"/>
      <c r="MZL34" s="295"/>
      <c r="MZM34" s="295"/>
      <c r="MZN34" s="295"/>
      <c r="MZO34" s="295"/>
      <c r="MZP34" s="295"/>
      <c r="MZQ34" s="295"/>
      <c r="MZR34" s="295"/>
      <c r="MZS34" s="295"/>
      <c r="MZT34" s="295"/>
      <c r="MZU34" s="295"/>
      <c r="MZV34" s="295"/>
      <c r="MZW34" s="295"/>
      <c r="MZX34" s="295"/>
      <c r="MZY34" s="295"/>
      <c r="MZZ34" s="295"/>
      <c r="NAA34" s="295"/>
      <c r="NAB34" s="295"/>
      <c r="NAC34" s="295"/>
      <c r="NAD34" s="295"/>
      <c r="NAE34" s="295"/>
      <c r="NAF34" s="295"/>
      <c r="NAG34" s="295"/>
      <c r="NAH34" s="295"/>
      <c r="NAI34" s="295"/>
      <c r="NAJ34" s="295"/>
      <c r="NAK34" s="295"/>
      <c r="NAL34" s="295"/>
      <c r="NAM34" s="295"/>
      <c r="NAN34" s="295"/>
      <c r="NAO34" s="295"/>
      <c r="NAP34" s="295"/>
      <c r="NAQ34" s="295"/>
      <c r="NAR34" s="295"/>
      <c r="NAS34" s="295"/>
      <c r="NAT34" s="295"/>
      <c r="NAU34" s="295"/>
      <c r="NAV34" s="295"/>
      <c r="NAW34" s="295"/>
      <c r="NAX34" s="295"/>
      <c r="NAY34" s="295"/>
      <c r="NAZ34" s="295"/>
      <c r="NBA34" s="295"/>
      <c r="NBB34" s="295"/>
      <c r="NBC34" s="295"/>
      <c r="NBD34" s="295"/>
      <c r="NBE34" s="295"/>
      <c r="NBF34" s="295"/>
      <c r="NBG34" s="295"/>
      <c r="NBH34" s="295"/>
      <c r="NBI34" s="295"/>
      <c r="NBJ34" s="295"/>
      <c r="NBK34" s="295"/>
      <c r="NBL34" s="295"/>
      <c r="NBM34" s="295"/>
      <c r="NBN34" s="295"/>
      <c r="NBO34" s="295"/>
      <c r="NBP34" s="295"/>
      <c r="NBQ34" s="295"/>
      <c r="NBR34" s="295"/>
      <c r="NBS34" s="295"/>
      <c r="NBT34" s="295"/>
      <c r="NBU34" s="295"/>
      <c r="NBV34" s="295"/>
      <c r="NBW34" s="295"/>
      <c r="NBX34" s="295"/>
      <c r="NBY34" s="295"/>
      <c r="NBZ34" s="295"/>
      <c r="NCA34" s="295"/>
      <c r="NCB34" s="295"/>
      <c r="NCC34" s="295"/>
      <c r="NCD34" s="295"/>
      <c r="NCE34" s="295"/>
      <c r="NCF34" s="295"/>
      <c r="NCG34" s="295"/>
      <c r="NCH34" s="295"/>
      <c r="NCI34" s="295"/>
      <c r="NCJ34" s="295"/>
      <c r="NCK34" s="295"/>
      <c r="NCL34" s="295"/>
      <c r="NCM34" s="295"/>
      <c r="NCN34" s="295"/>
      <c r="NCO34" s="295"/>
      <c r="NCP34" s="295"/>
      <c r="NCQ34" s="295"/>
      <c r="NCR34" s="295"/>
      <c r="NCS34" s="295"/>
      <c r="NCT34" s="295"/>
      <c r="NCU34" s="295"/>
      <c r="NCV34" s="295"/>
      <c r="NCW34" s="295"/>
      <c r="NCX34" s="295"/>
      <c r="NCY34" s="295"/>
      <c r="NCZ34" s="295"/>
      <c r="NDA34" s="295"/>
      <c r="NDB34" s="295"/>
      <c r="NDC34" s="295"/>
      <c r="NDD34" s="295"/>
      <c r="NDE34" s="295"/>
      <c r="NDF34" s="295"/>
      <c r="NDG34" s="295"/>
      <c r="NDH34" s="295"/>
      <c r="NDI34" s="295"/>
      <c r="NDJ34" s="295"/>
      <c r="NDK34" s="295"/>
      <c r="NDL34" s="295"/>
      <c r="NDM34" s="295"/>
      <c r="NDN34" s="295"/>
      <c r="NDO34" s="295"/>
      <c r="NDP34" s="295"/>
      <c r="NDQ34" s="295"/>
      <c r="NDR34" s="295"/>
      <c r="NDS34" s="295"/>
      <c r="NDT34" s="295"/>
      <c r="NDU34" s="295"/>
      <c r="NDV34" s="295"/>
      <c r="NDW34" s="295"/>
      <c r="NDX34" s="295"/>
      <c r="NDY34" s="295"/>
      <c r="NDZ34" s="295"/>
      <c r="NEA34" s="295"/>
      <c r="NEB34" s="295"/>
      <c r="NEC34" s="295"/>
      <c r="NED34" s="295"/>
      <c r="NEE34" s="295"/>
      <c r="NEF34" s="295"/>
      <c r="NEG34" s="295"/>
      <c r="NEH34" s="295"/>
      <c r="NEI34" s="295"/>
      <c r="NEJ34" s="295"/>
      <c r="NEK34" s="295"/>
      <c r="NEL34" s="295"/>
      <c r="NEM34" s="295"/>
      <c r="NEN34" s="295"/>
      <c r="NEO34" s="295"/>
      <c r="NEP34" s="295"/>
      <c r="NEQ34" s="295"/>
      <c r="NER34" s="295"/>
      <c r="NES34" s="295"/>
      <c r="NET34" s="295"/>
      <c r="NEU34" s="295"/>
      <c r="NEV34" s="295"/>
      <c r="NEW34" s="295"/>
      <c r="NEX34" s="295"/>
      <c r="NEY34" s="295"/>
      <c r="NEZ34" s="295"/>
      <c r="NFA34" s="295"/>
      <c r="NFB34" s="295"/>
      <c r="NFC34" s="295"/>
      <c r="NFD34" s="295"/>
      <c r="NFE34" s="295"/>
      <c r="NFF34" s="295"/>
      <c r="NFG34" s="295"/>
      <c r="NFH34" s="295"/>
      <c r="NFI34" s="295"/>
      <c r="NFJ34" s="295"/>
      <c r="NFK34" s="295"/>
      <c r="NFL34" s="295"/>
      <c r="NFM34" s="295"/>
      <c r="NFN34" s="295"/>
      <c r="NFO34" s="295"/>
      <c r="NFP34" s="295"/>
      <c r="NFQ34" s="295"/>
      <c r="NFR34" s="295"/>
      <c r="NFS34" s="295"/>
      <c r="NFT34" s="295"/>
      <c r="NFU34" s="295"/>
      <c r="NFV34" s="295"/>
      <c r="NFW34" s="295"/>
      <c r="NFX34" s="295"/>
      <c r="NFY34" s="295"/>
      <c r="NFZ34" s="295"/>
      <c r="NGA34" s="295"/>
      <c r="NGB34" s="295"/>
      <c r="NGC34" s="295"/>
      <c r="NGD34" s="295"/>
      <c r="NGE34" s="295"/>
      <c r="NGF34" s="295"/>
      <c r="NGG34" s="295"/>
      <c r="NGH34" s="295"/>
      <c r="NGI34" s="295"/>
      <c r="NGJ34" s="295"/>
      <c r="NGK34" s="295"/>
      <c r="NGL34" s="295"/>
      <c r="NGM34" s="295"/>
      <c r="NGN34" s="295"/>
      <c r="NGO34" s="295"/>
      <c r="NGP34" s="295"/>
      <c r="NGQ34" s="295"/>
      <c r="NGR34" s="295"/>
      <c r="NGS34" s="295"/>
      <c r="NGT34" s="295"/>
      <c r="NGU34" s="295"/>
      <c r="NGV34" s="295"/>
      <c r="NGW34" s="295"/>
      <c r="NGX34" s="295"/>
      <c r="NGY34" s="295"/>
      <c r="NGZ34" s="295"/>
      <c r="NHA34" s="295"/>
      <c r="NHB34" s="295"/>
      <c r="NHC34" s="295"/>
      <c r="NHD34" s="295"/>
      <c r="NHE34" s="295"/>
      <c r="NHF34" s="295"/>
      <c r="NHG34" s="295"/>
      <c r="NHH34" s="295"/>
      <c r="NHI34" s="295"/>
      <c r="NHJ34" s="295"/>
      <c r="NHK34" s="295"/>
      <c r="NHL34" s="295"/>
      <c r="NHM34" s="295"/>
      <c r="NHN34" s="295"/>
      <c r="NHO34" s="295"/>
      <c r="NHP34" s="295"/>
      <c r="NHQ34" s="295"/>
      <c r="NHR34" s="295"/>
      <c r="NHS34" s="295"/>
      <c r="NHT34" s="295"/>
      <c r="NHU34" s="295"/>
      <c r="NHV34" s="295"/>
      <c r="NHW34" s="295"/>
      <c r="NHX34" s="295"/>
      <c r="NHY34" s="295"/>
      <c r="NHZ34" s="295"/>
      <c r="NIA34" s="295"/>
      <c r="NIB34" s="295"/>
      <c r="NIC34" s="295"/>
      <c r="NID34" s="295"/>
      <c r="NIE34" s="295"/>
      <c r="NIF34" s="295"/>
      <c r="NIG34" s="295"/>
      <c r="NIH34" s="295"/>
      <c r="NII34" s="295"/>
      <c r="NIJ34" s="295"/>
      <c r="NIK34" s="295"/>
      <c r="NIL34" s="295"/>
      <c r="NIM34" s="295"/>
      <c r="NIN34" s="295"/>
      <c r="NIO34" s="295"/>
      <c r="NIP34" s="295"/>
      <c r="NIQ34" s="295"/>
      <c r="NIR34" s="295"/>
      <c r="NIS34" s="295"/>
      <c r="NIT34" s="295"/>
      <c r="NIU34" s="295"/>
      <c r="NIV34" s="295"/>
      <c r="NIW34" s="295"/>
      <c r="NIX34" s="295"/>
      <c r="NIY34" s="295"/>
      <c r="NIZ34" s="295"/>
      <c r="NJA34" s="295"/>
      <c r="NJB34" s="295"/>
      <c r="NJC34" s="295"/>
      <c r="NJD34" s="295"/>
      <c r="NJE34" s="295"/>
      <c r="NJF34" s="295"/>
      <c r="NJG34" s="295"/>
      <c r="NJH34" s="295"/>
      <c r="NJI34" s="295"/>
      <c r="NJJ34" s="295"/>
      <c r="NJK34" s="295"/>
      <c r="NJL34" s="295"/>
      <c r="NJM34" s="295"/>
      <c r="NJN34" s="295"/>
      <c r="NJO34" s="295"/>
      <c r="NJP34" s="295"/>
      <c r="NJQ34" s="295"/>
      <c r="NJR34" s="295"/>
      <c r="NJS34" s="295"/>
      <c r="NJT34" s="295"/>
      <c r="NJU34" s="295"/>
      <c r="NJV34" s="295"/>
      <c r="NJW34" s="295"/>
      <c r="NJX34" s="295"/>
      <c r="NJY34" s="295"/>
      <c r="NJZ34" s="295"/>
      <c r="NKA34" s="295"/>
      <c r="NKB34" s="295"/>
      <c r="NKC34" s="295"/>
      <c r="NKD34" s="295"/>
      <c r="NKE34" s="295"/>
      <c r="NKF34" s="295"/>
      <c r="NKG34" s="295"/>
      <c r="NKH34" s="295"/>
      <c r="NKI34" s="295"/>
      <c r="NKJ34" s="295"/>
      <c r="NKK34" s="295"/>
      <c r="NKL34" s="295"/>
      <c r="NKM34" s="295"/>
      <c r="NKN34" s="295"/>
      <c r="NKO34" s="295"/>
      <c r="NKP34" s="295"/>
      <c r="NKQ34" s="295"/>
      <c r="NKR34" s="295"/>
      <c r="NKS34" s="295"/>
      <c r="NKT34" s="295"/>
      <c r="NKU34" s="295"/>
      <c r="NKV34" s="295"/>
      <c r="NKW34" s="295"/>
      <c r="NKX34" s="295"/>
      <c r="NKY34" s="295"/>
      <c r="NKZ34" s="295"/>
      <c r="NLA34" s="295"/>
      <c r="NLB34" s="295"/>
      <c r="NLC34" s="295"/>
      <c r="NLD34" s="295"/>
      <c r="NLE34" s="295"/>
      <c r="NLF34" s="295"/>
      <c r="NLG34" s="295"/>
      <c r="NLH34" s="295"/>
      <c r="NLI34" s="295"/>
      <c r="NLJ34" s="295"/>
      <c r="NLK34" s="295"/>
      <c r="NLL34" s="295"/>
      <c r="NLM34" s="295"/>
      <c r="NLN34" s="295"/>
      <c r="NLO34" s="295"/>
      <c r="NLP34" s="295"/>
      <c r="NLQ34" s="295"/>
      <c r="NLR34" s="295"/>
      <c r="NLS34" s="295"/>
      <c r="NLT34" s="295"/>
      <c r="NLU34" s="295"/>
      <c r="NLV34" s="295"/>
      <c r="NLW34" s="295"/>
      <c r="NLX34" s="295"/>
      <c r="NLY34" s="295"/>
      <c r="NLZ34" s="295"/>
      <c r="NMA34" s="295"/>
      <c r="NMB34" s="295"/>
      <c r="NMC34" s="295"/>
      <c r="NMD34" s="295"/>
      <c r="NME34" s="295"/>
      <c r="NMF34" s="295"/>
      <c r="NMG34" s="295"/>
      <c r="NMH34" s="295"/>
      <c r="NMI34" s="295"/>
      <c r="NMJ34" s="295"/>
      <c r="NMK34" s="295"/>
      <c r="NML34" s="295"/>
      <c r="NMM34" s="295"/>
      <c r="NMN34" s="295"/>
      <c r="NMO34" s="295"/>
      <c r="NMP34" s="295"/>
      <c r="NMQ34" s="295"/>
      <c r="NMR34" s="295"/>
      <c r="NMS34" s="295"/>
      <c r="NMT34" s="295"/>
      <c r="NMU34" s="295"/>
      <c r="NMV34" s="295"/>
      <c r="NMW34" s="295"/>
      <c r="NMX34" s="295"/>
      <c r="NMY34" s="295"/>
      <c r="NMZ34" s="295"/>
      <c r="NNA34" s="295"/>
      <c r="NNB34" s="295"/>
      <c r="NNC34" s="295"/>
      <c r="NND34" s="295"/>
      <c r="NNE34" s="295"/>
      <c r="NNF34" s="295"/>
      <c r="NNG34" s="295"/>
      <c r="NNH34" s="295"/>
      <c r="NNI34" s="295"/>
      <c r="NNJ34" s="295"/>
      <c r="NNK34" s="295"/>
      <c r="NNL34" s="295"/>
      <c r="NNM34" s="295"/>
      <c r="NNN34" s="295"/>
      <c r="NNO34" s="295"/>
      <c r="NNP34" s="295"/>
      <c r="NNQ34" s="295"/>
      <c r="NNR34" s="295"/>
      <c r="NNS34" s="295"/>
      <c r="NNT34" s="295"/>
      <c r="NNU34" s="295"/>
      <c r="NNV34" s="295"/>
      <c r="NNW34" s="295"/>
      <c r="NNX34" s="295"/>
      <c r="NNY34" s="295"/>
      <c r="NNZ34" s="295"/>
      <c r="NOA34" s="295"/>
      <c r="NOB34" s="295"/>
      <c r="NOC34" s="295"/>
      <c r="NOD34" s="295"/>
      <c r="NOE34" s="295"/>
      <c r="NOF34" s="295"/>
      <c r="NOG34" s="295"/>
      <c r="NOH34" s="295"/>
      <c r="NOI34" s="295"/>
      <c r="NOJ34" s="295"/>
      <c r="NOK34" s="295"/>
      <c r="NOL34" s="295"/>
      <c r="NOM34" s="295"/>
      <c r="NON34" s="295"/>
      <c r="NOO34" s="295"/>
      <c r="NOP34" s="295"/>
      <c r="NOQ34" s="295"/>
      <c r="NOR34" s="295"/>
      <c r="NOS34" s="295"/>
      <c r="NOT34" s="295"/>
      <c r="NOU34" s="295"/>
      <c r="NOV34" s="295"/>
      <c r="NOW34" s="295"/>
      <c r="NOX34" s="295"/>
      <c r="NOY34" s="295"/>
      <c r="NOZ34" s="295"/>
      <c r="NPA34" s="295"/>
      <c r="NPB34" s="295"/>
      <c r="NPC34" s="295"/>
      <c r="NPD34" s="295"/>
      <c r="NPE34" s="295"/>
      <c r="NPF34" s="295"/>
      <c r="NPG34" s="295"/>
      <c r="NPH34" s="295"/>
      <c r="NPI34" s="295"/>
      <c r="NPJ34" s="295"/>
      <c r="NPK34" s="295"/>
      <c r="NPL34" s="295"/>
      <c r="NPM34" s="295"/>
      <c r="NPN34" s="295"/>
      <c r="NPO34" s="295"/>
      <c r="NPP34" s="295"/>
      <c r="NPQ34" s="295"/>
      <c r="NPR34" s="295"/>
      <c r="NPS34" s="295"/>
      <c r="NPT34" s="295"/>
      <c r="NPU34" s="295"/>
      <c r="NPV34" s="295"/>
      <c r="NPW34" s="295"/>
      <c r="NPX34" s="295"/>
      <c r="NPY34" s="295"/>
      <c r="NPZ34" s="295"/>
      <c r="NQA34" s="295"/>
      <c r="NQB34" s="295"/>
      <c r="NQC34" s="295"/>
      <c r="NQD34" s="295"/>
      <c r="NQE34" s="295"/>
      <c r="NQF34" s="295"/>
      <c r="NQG34" s="295"/>
      <c r="NQH34" s="295"/>
      <c r="NQI34" s="295"/>
      <c r="NQJ34" s="295"/>
      <c r="NQK34" s="295"/>
      <c r="NQL34" s="295"/>
      <c r="NQM34" s="295"/>
      <c r="NQN34" s="295"/>
      <c r="NQO34" s="295"/>
      <c r="NQP34" s="295"/>
      <c r="NQQ34" s="295"/>
      <c r="NQR34" s="295"/>
      <c r="NQS34" s="295"/>
      <c r="NQT34" s="295"/>
      <c r="NQU34" s="295"/>
      <c r="NQV34" s="295"/>
      <c r="NQW34" s="295"/>
      <c r="NQX34" s="295"/>
      <c r="NQY34" s="295"/>
      <c r="NQZ34" s="295"/>
      <c r="NRA34" s="295"/>
      <c r="NRB34" s="295"/>
      <c r="NRC34" s="295"/>
      <c r="NRD34" s="295"/>
      <c r="NRE34" s="295"/>
      <c r="NRF34" s="295"/>
      <c r="NRG34" s="295"/>
      <c r="NRH34" s="295"/>
      <c r="NRI34" s="295"/>
      <c r="NRJ34" s="295"/>
      <c r="NRK34" s="295"/>
      <c r="NRL34" s="295"/>
      <c r="NRM34" s="295"/>
      <c r="NRN34" s="295"/>
      <c r="NRO34" s="295"/>
      <c r="NRP34" s="295"/>
      <c r="NRQ34" s="295"/>
      <c r="NRR34" s="295"/>
      <c r="NRS34" s="295"/>
      <c r="NRT34" s="295"/>
      <c r="NRU34" s="295"/>
      <c r="NRV34" s="295"/>
      <c r="NRW34" s="295"/>
      <c r="NRX34" s="295"/>
      <c r="NRY34" s="295"/>
      <c r="NRZ34" s="295"/>
      <c r="NSA34" s="295"/>
      <c r="NSB34" s="295"/>
      <c r="NSC34" s="295"/>
      <c r="NSD34" s="295"/>
      <c r="NSE34" s="295"/>
      <c r="NSF34" s="295"/>
      <c r="NSG34" s="295"/>
      <c r="NSH34" s="295"/>
      <c r="NSI34" s="295"/>
      <c r="NSJ34" s="295"/>
      <c r="NSK34" s="295"/>
      <c r="NSL34" s="295"/>
      <c r="NSM34" s="295"/>
      <c r="NSN34" s="295"/>
      <c r="NSO34" s="295"/>
      <c r="NSP34" s="295"/>
      <c r="NSQ34" s="295"/>
      <c r="NSR34" s="295"/>
      <c r="NSS34" s="295"/>
      <c r="NST34" s="295"/>
      <c r="NSU34" s="295"/>
      <c r="NSV34" s="295"/>
      <c r="NSW34" s="295"/>
      <c r="NSX34" s="295"/>
      <c r="NSY34" s="295"/>
      <c r="NSZ34" s="295"/>
      <c r="NTA34" s="295"/>
      <c r="NTB34" s="295"/>
      <c r="NTC34" s="295"/>
      <c r="NTD34" s="295"/>
      <c r="NTE34" s="295"/>
      <c r="NTF34" s="295"/>
      <c r="NTG34" s="295"/>
      <c r="NTH34" s="295"/>
      <c r="NTI34" s="295"/>
      <c r="NTJ34" s="295"/>
      <c r="NTK34" s="295"/>
      <c r="NTL34" s="295"/>
      <c r="NTM34" s="295"/>
      <c r="NTN34" s="295"/>
      <c r="NTO34" s="295"/>
      <c r="NTP34" s="295"/>
      <c r="NTQ34" s="295"/>
      <c r="NTR34" s="295"/>
      <c r="NTS34" s="295"/>
      <c r="NTT34" s="295"/>
      <c r="NTU34" s="295"/>
      <c r="NTV34" s="295"/>
      <c r="NTW34" s="295"/>
      <c r="NTX34" s="295"/>
      <c r="NTY34" s="295"/>
      <c r="NTZ34" s="295"/>
      <c r="NUA34" s="295"/>
      <c r="NUB34" s="295"/>
      <c r="NUC34" s="295"/>
      <c r="NUD34" s="295"/>
      <c r="NUE34" s="295"/>
      <c r="NUF34" s="295"/>
      <c r="NUG34" s="295"/>
      <c r="NUH34" s="295"/>
      <c r="NUI34" s="295"/>
      <c r="NUJ34" s="295"/>
      <c r="NUK34" s="295"/>
      <c r="NUL34" s="295"/>
      <c r="NUM34" s="295"/>
      <c r="NUN34" s="295"/>
      <c r="NUO34" s="295"/>
      <c r="NUP34" s="295"/>
      <c r="NUQ34" s="295"/>
      <c r="NUR34" s="295"/>
      <c r="NUS34" s="295"/>
      <c r="NUT34" s="295"/>
      <c r="NUU34" s="295"/>
      <c r="NUV34" s="295"/>
      <c r="NUW34" s="295"/>
      <c r="NUX34" s="295"/>
      <c r="NUY34" s="295"/>
      <c r="NUZ34" s="295"/>
      <c r="NVA34" s="295"/>
      <c r="NVB34" s="295"/>
      <c r="NVC34" s="295"/>
      <c r="NVD34" s="295"/>
      <c r="NVE34" s="295"/>
      <c r="NVF34" s="295"/>
      <c r="NVG34" s="295"/>
      <c r="NVH34" s="295"/>
      <c r="NVI34" s="295"/>
      <c r="NVJ34" s="295"/>
      <c r="NVK34" s="295"/>
      <c r="NVL34" s="295"/>
      <c r="NVM34" s="295"/>
      <c r="NVN34" s="295"/>
      <c r="NVO34" s="295"/>
      <c r="NVP34" s="295"/>
      <c r="NVQ34" s="295"/>
      <c r="NVR34" s="295"/>
      <c r="NVS34" s="295"/>
      <c r="NVT34" s="295"/>
      <c r="NVU34" s="295"/>
      <c r="NVV34" s="295"/>
      <c r="NVW34" s="295"/>
      <c r="NVX34" s="295"/>
      <c r="NVY34" s="295"/>
      <c r="NVZ34" s="295"/>
      <c r="NWA34" s="295"/>
      <c r="NWB34" s="295"/>
      <c r="NWC34" s="295"/>
      <c r="NWD34" s="295"/>
      <c r="NWE34" s="295"/>
      <c r="NWF34" s="295"/>
      <c r="NWG34" s="295"/>
      <c r="NWH34" s="295"/>
      <c r="NWI34" s="295"/>
      <c r="NWJ34" s="295"/>
      <c r="NWK34" s="295"/>
      <c r="NWL34" s="295"/>
      <c r="NWM34" s="295"/>
      <c r="NWN34" s="295"/>
      <c r="NWO34" s="295"/>
      <c r="NWP34" s="295"/>
      <c r="NWQ34" s="295"/>
      <c r="NWR34" s="295"/>
      <c r="NWS34" s="295"/>
      <c r="NWT34" s="295"/>
      <c r="NWU34" s="295"/>
      <c r="NWV34" s="295"/>
      <c r="NWW34" s="295"/>
      <c r="NWX34" s="295"/>
      <c r="NWY34" s="295"/>
      <c r="NWZ34" s="295"/>
      <c r="NXA34" s="295"/>
      <c r="NXB34" s="295"/>
      <c r="NXC34" s="295"/>
      <c r="NXD34" s="295"/>
      <c r="NXE34" s="295"/>
      <c r="NXF34" s="295"/>
      <c r="NXG34" s="295"/>
      <c r="NXH34" s="295"/>
      <c r="NXI34" s="295"/>
      <c r="NXJ34" s="295"/>
      <c r="NXK34" s="295"/>
      <c r="NXL34" s="295"/>
      <c r="NXM34" s="295"/>
      <c r="NXN34" s="295"/>
      <c r="NXO34" s="295"/>
      <c r="NXP34" s="295"/>
      <c r="NXQ34" s="295"/>
      <c r="NXR34" s="295"/>
      <c r="NXS34" s="295"/>
      <c r="NXT34" s="295"/>
      <c r="NXU34" s="295"/>
      <c r="NXV34" s="295"/>
      <c r="NXW34" s="295"/>
      <c r="NXX34" s="295"/>
      <c r="NXY34" s="295"/>
      <c r="NXZ34" s="295"/>
      <c r="NYA34" s="295"/>
      <c r="NYB34" s="295"/>
      <c r="NYC34" s="295"/>
      <c r="NYD34" s="295"/>
      <c r="NYE34" s="295"/>
      <c r="NYF34" s="295"/>
      <c r="NYG34" s="295"/>
      <c r="NYH34" s="295"/>
      <c r="NYI34" s="295"/>
      <c r="NYJ34" s="295"/>
      <c r="NYK34" s="295"/>
      <c r="NYL34" s="295"/>
      <c r="NYM34" s="295"/>
      <c r="NYN34" s="295"/>
      <c r="NYO34" s="295"/>
      <c r="NYP34" s="295"/>
      <c r="NYQ34" s="295"/>
      <c r="NYR34" s="295"/>
      <c r="NYS34" s="295"/>
      <c r="NYT34" s="295"/>
      <c r="NYU34" s="295"/>
      <c r="NYV34" s="295"/>
      <c r="NYW34" s="295"/>
      <c r="NYX34" s="295"/>
      <c r="NYY34" s="295"/>
      <c r="NYZ34" s="295"/>
      <c r="NZA34" s="295"/>
      <c r="NZB34" s="295"/>
      <c r="NZC34" s="295"/>
      <c r="NZD34" s="295"/>
      <c r="NZE34" s="295"/>
      <c r="NZF34" s="295"/>
      <c r="NZG34" s="295"/>
      <c r="NZH34" s="295"/>
      <c r="NZI34" s="295"/>
      <c r="NZJ34" s="295"/>
      <c r="NZK34" s="295"/>
      <c r="NZL34" s="295"/>
      <c r="NZM34" s="295"/>
      <c r="NZN34" s="295"/>
      <c r="NZO34" s="295"/>
      <c r="NZP34" s="295"/>
      <c r="NZQ34" s="295"/>
      <c r="NZR34" s="295"/>
      <c r="NZS34" s="295"/>
      <c r="NZT34" s="295"/>
      <c r="NZU34" s="295"/>
      <c r="NZV34" s="295"/>
      <c r="NZW34" s="295"/>
      <c r="NZX34" s="295"/>
      <c r="NZY34" s="295"/>
      <c r="NZZ34" s="295"/>
      <c r="OAA34" s="295"/>
      <c r="OAB34" s="295"/>
      <c r="OAC34" s="295"/>
      <c r="OAD34" s="295"/>
      <c r="OAE34" s="295"/>
      <c r="OAF34" s="295"/>
      <c r="OAG34" s="295"/>
      <c r="OAH34" s="295"/>
      <c r="OAI34" s="295"/>
      <c r="OAJ34" s="295"/>
      <c r="OAK34" s="295"/>
      <c r="OAL34" s="295"/>
      <c r="OAM34" s="295"/>
      <c r="OAN34" s="295"/>
      <c r="OAO34" s="295"/>
      <c r="OAP34" s="295"/>
      <c r="OAQ34" s="295"/>
      <c r="OAR34" s="295"/>
      <c r="OAS34" s="295"/>
      <c r="OAT34" s="295"/>
      <c r="OAU34" s="295"/>
      <c r="OAV34" s="295"/>
      <c r="OAW34" s="295"/>
      <c r="OAX34" s="295"/>
      <c r="OAY34" s="295"/>
      <c r="OAZ34" s="295"/>
      <c r="OBA34" s="295"/>
      <c r="OBB34" s="295"/>
      <c r="OBC34" s="295"/>
      <c r="OBD34" s="295"/>
      <c r="OBE34" s="295"/>
      <c r="OBF34" s="295"/>
      <c r="OBG34" s="295"/>
      <c r="OBH34" s="295"/>
      <c r="OBI34" s="295"/>
      <c r="OBJ34" s="295"/>
      <c r="OBK34" s="295"/>
      <c r="OBL34" s="295"/>
      <c r="OBM34" s="295"/>
      <c r="OBN34" s="295"/>
      <c r="OBO34" s="295"/>
      <c r="OBP34" s="295"/>
      <c r="OBQ34" s="295"/>
      <c r="OBR34" s="295"/>
      <c r="OBS34" s="295"/>
      <c r="OBT34" s="295"/>
      <c r="OBU34" s="295"/>
      <c r="OBV34" s="295"/>
      <c r="OBW34" s="295"/>
      <c r="OBX34" s="295"/>
      <c r="OBY34" s="295"/>
      <c r="OBZ34" s="295"/>
      <c r="OCA34" s="295"/>
      <c r="OCB34" s="295"/>
      <c r="OCC34" s="295"/>
      <c r="OCD34" s="295"/>
      <c r="OCE34" s="295"/>
      <c r="OCF34" s="295"/>
      <c r="OCG34" s="295"/>
      <c r="OCH34" s="295"/>
      <c r="OCI34" s="295"/>
      <c r="OCJ34" s="295"/>
      <c r="OCK34" s="295"/>
      <c r="OCL34" s="295"/>
      <c r="OCM34" s="295"/>
      <c r="OCN34" s="295"/>
      <c r="OCO34" s="295"/>
      <c r="OCP34" s="295"/>
      <c r="OCQ34" s="295"/>
      <c r="OCR34" s="295"/>
      <c r="OCS34" s="295"/>
      <c r="OCT34" s="295"/>
      <c r="OCU34" s="295"/>
      <c r="OCV34" s="295"/>
      <c r="OCW34" s="295"/>
      <c r="OCX34" s="295"/>
      <c r="OCY34" s="295"/>
      <c r="OCZ34" s="295"/>
      <c r="ODA34" s="295"/>
      <c r="ODB34" s="295"/>
      <c r="ODC34" s="295"/>
      <c r="ODD34" s="295"/>
      <c r="ODE34" s="295"/>
      <c r="ODF34" s="295"/>
      <c r="ODG34" s="295"/>
      <c r="ODH34" s="295"/>
      <c r="ODI34" s="295"/>
      <c r="ODJ34" s="295"/>
      <c r="ODK34" s="295"/>
      <c r="ODL34" s="295"/>
      <c r="ODM34" s="295"/>
      <c r="ODN34" s="295"/>
      <c r="ODO34" s="295"/>
      <c r="ODP34" s="295"/>
      <c r="ODQ34" s="295"/>
      <c r="ODR34" s="295"/>
      <c r="ODS34" s="295"/>
      <c r="ODT34" s="295"/>
      <c r="ODU34" s="295"/>
      <c r="ODV34" s="295"/>
      <c r="ODW34" s="295"/>
      <c r="ODX34" s="295"/>
      <c r="ODY34" s="295"/>
      <c r="ODZ34" s="295"/>
      <c r="OEA34" s="295"/>
      <c r="OEB34" s="295"/>
      <c r="OEC34" s="295"/>
      <c r="OED34" s="295"/>
      <c r="OEE34" s="295"/>
      <c r="OEF34" s="295"/>
      <c r="OEG34" s="295"/>
      <c r="OEH34" s="295"/>
      <c r="OEI34" s="295"/>
      <c r="OEJ34" s="295"/>
      <c r="OEK34" s="295"/>
      <c r="OEL34" s="295"/>
      <c r="OEM34" s="295"/>
      <c r="OEN34" s="295"/>
      <c r="OEO34" s="295"/>
      <c r="OEP34" s="295"/>
      <c r="OEQ34" s="295"/>
      <c r="OER34" s="295"/>
      <c r="OES34" s="295"/>
      <c r="OET34" s="295"/>
      <c r="OEU34" s="295"/>
      <c r="OEV34" s="295"/>
      <c r="OEW34" s="295"/>
      <c r="OEX34" s="295"/>
      <c r="OEY34" s="295"/>
      <c r="OEZ34" s="295"/>
      <c r="OFA34" s="295"/>
      <c r="OFB34" s="295"/>
      <c r="OFC34" s="295"/>
      <c r="OFD34" s="295"/>
      <c r="OFE34" s="295"/>
      <c r="OFF34" s="295"/>
      <c r="OFG34" s="295"/>
      <c r="OFH34" s="295"/>
      <c r="OFI34" s="295"/>
      <c r="OFJ34" s="295"/>
      <c r="OFK34" s="295"/>
      <c r="OFL34" s="295"/>
      <c r="OFM34" s="295"/>
      <c r="OFN34" s="295"/>
      <c r="OFO34" s="295"/>
      <c r="OFP34" s="295"/>
      <c r="OFQ34" s="295"/>
      <c r="OFR34" s="295"/>
      <c r="OFS34" s="295"/>
      <c r="OFT34" s="295"/>
      <c r="OFU34" s="295"/>
      <c r="OFV34" s="295"/>
      <c r="OFW34" s="295"/>
      <c r="OFX34" s="295"/>
      <c r="OFY34" s="295"/>
      <c r="OFZ34" s="295"/>
      <c r="OGA34" s="295"/>
      <c r="OGB34" s="295"/>
      <c r="OGC34" s="295"/>
      <c r="OGD34" s="295"/>
      <c r="OGE34" s="295"/>
      <c r="OGF34" s="295"/>
      <c r="OGG34" s="295"/>
      <c r="OGH34" s="295"/>
      <c r="OGI34" s="295"/>
      <c r="OGJ34" s="295"/>
      <c r="OGK34" s="295"/>
      <c r="OGL34" s="295"/>
      <c r="OGM34" s="295"/>
      <c r="OGN34" s="295"/>
      <c r="OGO34" s="295"/>
      <c r="OGP34" s="295"/>
      <c r="OGQ34" s="295"/>
      <c r="OGR34" s="295"/>
      <c r="OGS34" s="295"/>
      <c r="OGT34" s="295"/>
      <c r="OGU34" s="295"/>
      <c r="OGV34" s="295"/>
      <c r="OGW34" s="295"/>
      <c r="OGX34" s="295"/>
      <c r="OGY34" s="295"/>
      <c r="OGZ34" s="295"/>
      <c r="OHA34" s="295"/>
      <c r="OHB34" s="295"/>
      <c r="OHC34" s="295"/>
      <c r="OHD34" s="295"/>
      <c r="OHE34" s="295"/>
      <c r="OHF34" s="295"/>
      <c r="OHG34" s="295"/>
      <c r="OHH34" s="295"/>
      <c r="OHI34" s="295"/>
      <c r="OHJ34" s="295"/>
      <c r="OHK34" s="295"/>
      <c r="OHL34" s="295"/>
      <c r="OHM34" s="295"/>
      <c r="OHN34" s="295"/>
      <c r="OHO34" s="295"/>
      <c r="OHP34" s="295"/>
      <c r="OHQ34" s="295"/>
      <c r="OHR34" s="295"/>
      <c r="OHS34" s="295"/>
      <c r="OHT34" s="295"/>
      <c r="OHU34" s="295"/>
      <c r="OHV34" s="295"/>
      <c r="OHW34" s="295"/>
      <c r="OHX34" s="295"/>
      <c r="OHY34" s="295"/>
      <c r="OHZ34" s="295"/>
      <c r="OIA34" s="295"/>
      <c r="OIB34" s="295"/>
      <c r="OIC34" s="295"/>
      <c r="OID34" s="295"/>
      <c r="OIE34" s="295"/>
      <c r="OIF34" s="295"/>
      <c r="OIG34" s="295"/>
      <c r="OIH34" s="295"/>
      <c r="OII34" s="295"/>
      <c r="OIJ34" s="295"/>
      <c r="OIK34" s="295"/>
      <c r="OIL34" s="295"/>
      <c r="OIM34" s="295"/>
      <c r="OIN34" s="295"/>
      <c r="OIO34" s="295"/>
      <c r="OIP34" s="295"/>
      <c r="OIQ34" s="295"/>
      <c r="OIR34" s="295"/>
      <c r="OIS34" s="295"/>
      <c r="OIT34" s="295"/>
      <c r="OIU34" s="295"/>
      <c r="OIV34" s="295"/>
      <c r="OIW34" s="295"/>
      <c r="OIX34" s="295"/>
      <c r="OIY34" s="295"/>
      <c r="OIZ34" s="295"/>
      <c r="OJA34" s="295"/>
      <c r="OJB34" s="295"/>
      <c r="OJC34" s="295"/>
      <c r="OJD34" s="295"/>
      <c r="OJE34" s="295"/>
      <c r="OJF34" s="295"/>
      <c r="OJG34" s="295"/>
      <c r="OJH34" s="295"/>
      <c r="OJI34" s="295"/>
      <c r="OJJ34" s="295"/>
      <c r="OJK34" s="295"/>
      <c r="OJL34" s="295"/>
      <c r="OJM34" s="295"/>
      <c r="OJN34" s="295"/>
      <c r="OJO34" s="295"/>
      <c r="OJP34" s="295"/>
      <c r="OJQ34" s="295"/>
      <c r="OJR34" s="295"/>
      <c r="OJS34" s="295"/>
      <c r="OJT34" s="295"/>
      <c r="OJU34" s="295"/>
      <c r="OJV34" s="295"/>
      <c r="OJW34" s="295"/>
      <c r="OJX34" s="295"/>
      <c r="OJY34" s="295"/>
      <c r="OJZ34" s="295"/>
      <c r="OKA34" s="295"/>
      <c r="OKB34" s="295"/>
      <c r="OKC34" s="295"/>
      <c r="OKD34" s="295"/>
      <c r="OKE34" s="295"/>
      <c r="OKF34" s="295"/>
      <c r="OKG34" s="295"/>
      <c r="OKH34" s="295"/>
      <c r="OKI34" s="295"/>
      <c r="OKJ34" s="295"/>
      <c r="OKK34" s="295"/>
      <c r="OKL34" s="295"/>
      <c r="OKM34" s="295"/>
      <c r="OKN34" s="295"/>
      <c r="OKO34" s="295"/>
      <c r="OKP34" s="295"/>
      <c r="OKQ34" s="295"/>
      <c r="OKR34" s="295"/>
      <c r="OKS34" s="295"/>
      <c r="OKT34" s="295"/>
      <c r="OKU34" s="295"/>
      <c r="OKV34" s="295"/>
      <c r="OKW34" s="295"/>
      <c r="OKX34" s="295"/>
      <c r="OKY34" s="295"/>
      <c r="OKZ34" s="295"/>
      <c r="OLA34" s="295"/>
      <c r="OLB34" s="295"/>
      <c r="OLC34" s="295"/>
      <c r="OLD34" s="295"/>
      <c r="OLE34" s="295"/>
      <c r="OLF34" s="295"/>
      <c r="OLG34" s="295"/>
      <c r="OLH34" s="295"/>
      <c r="OLI34" s="295"/>
      <c r="OLJ34" s="295"/>
      <c r="OLK34" s="295"/>
      <c r="OLL34" s="295"/>
      <c r="OLM34" s="295"/>
      <c r="OLN34" s="295"/>
      <c r="OLO34" s="295"/>
      <c r="OLP34" s="295"/>
      <c r="OLQ34" s="295"/>
      <c r="OLR34" s="295"/>
      <c r="OLS34" s="295"/>
      <c r="OLT34" s="295"/>
      <c r="OLU34" s="295"/>
      <c r="OLV34" s="295"/>
      <c r="OLW34" s="295"/>
      <c r="OLX34" s="295"/>
      <c r="OLY34" s="295"/>
      <c r="OLZ34" s="295"/>
      <c r="OMA34" s="295"/>
      <c r="OMB34" s="295"/>
      <c r="OMC34" s="295"/>
      <c r="OMD34" s="295"/>
      <c r="OME34" s="295"/>
      <c r="OMF34" s="295"/>
      <c r="OMG34" s="295"/>
      <c r="OMH34" s="295"/>
      <c r="OMI34" s="295"/>
      <c r="OMJ34" s="295"/>
      <c r="OMK34" s="295"/>
      <c r="OML34" s="295"/>
      <c r="OMM34" s="295"/>
      <c r="OMN34" s="295"/>
      <c r="OMO34" s="295"/>
      <c r="OMP34" s="295"/>
      <c r="OMQ34" s="295"/>
      <c r="OMR34" s="295"/>
      <c r="OMS34" s="295"/>
      <c r="OMT34" s="295"/>
      <c r="OMU34" s="295"/>
      <c r="OMV34" s="295"/>
      <c r="OMW34" s="295"/>
      <c r="OMX34" s="295"/>
      <c r="OMY34" s="295"/>
      <c r="OMZ34" s="295"/>
      <c r="ONA34" s="295"/>
      <c r="ONB34" s="295"/>
      <c r="ONC34" s="295"/>
      <c r="OND34" s="295"/>
      <c r="ONE34" s="295"/>
      <c r="ONF34" s="295"/>
      <c r="ONG34" s="295"/>
      <c r="ONH34" s="295"/>
      <c r="ONI34" s="295"/>
      <c r="ONJ34" s="295"/>
      <c r="ONK34" s="295"/>
      <c r="ONL34" s="295"/>
      <c r="ONM34" s="295"/>
      <c r="ONN34" s="295"/>
      <c r="ONO34" s="295"/>
      <c r="ONP34" s="295"/>
      <c r="ONQ34" s="295"/>
      <c r="ONR34" s="295"/>
      <c r="ONS34" s="295"/>
      <c r="ONT34" s="295"/>
      <c r="ONU34" s="295"/>
      <c r="ONV34" s="295"/>
      <c r="ONW34" s="295"/>
      <c r="ONX34" s="295"/>
      <c r="ONY34" s="295"/>
      <c r="ONZ34" s="295"/>
      <c r="OOA34" s="295"/>
      <c r="OOB34" s="295"/>
      <c r="OOC34" s="295"/>
      <c r="OOD34" s="295"/>
      <c r="OOE34" s="295"/>
      <c r="OOF34" s="295"/>
      <c r="OOG34" s="295"/>
      <c r="OOH34" s="295"/>
      <c r="OOI34" s="295"/>
      <c r="OOJ34" s="295"/>
      <c r="OOK34" s="295"/>
      <c r="OOL34" s="295"/>
      <c r="OOM34" s="295"/>
      <c r="OON34" s="295"/>
      <c r="OOO34" s="295"/>
      <c r="OOP34" s="295"/>
      <c r="OOQ34" s="295"/>
      <c r="OOR34" s="295"/>
      <c r="OOS34" s="295"/>
      <c r="OOT34" s="295"/>
      <c r="OOU34" s="295"/>
      <c r="OOV34" s="295"/>
      <c r="OOW34" s="295"/>
      <c r="OOX34" s="295"/>
      <c r="OOY34" s="295"/>
      <c r="OOZ34" s="295"/>
      <c r="OPA34" s="295"/>
      <c r="OPB34" s="295"/>
      <c r="OPC34" s="295"/>
      <c r="OPD34" s="295"/>
      <c r="OPE34" s="295"/>
      <c r="OPF34" s="295"/>
      <c r="OPG34" s="295"/>
      <c r="OPH34" s="295"/>
      <c r="OPI34" s="295"/>
      <c r="OPJ34" s="295"/>
      <c r="OPK34" s="295"/>
      <c r="OPL34" s="295"/>
      <c r="OPM34" s="295"/>
      <c r="OPN34" s="295"/>
      <c r="OPO34" s="295"/>
      <c r="OPP34" s="295"/>
      <c r="OPQ34" s="295"/>
      <c r="OPR34" s="295"/>
      <c r="OPS34" s="295"/>
      <c r="OPT34" s="295"/>
      <c r="OPU34" s="295"/>
      <c r="OPV34" s="295"/>
      <c r="OPW34" s="295"/>
      <c r="OPX34" s="295"/>
      <c r="OPY34" s="295"/>
      <c r="OPZ34" s="295"/>
      <c r="OQA34" s="295"/>
      <c r="OQB34" s="295"/>
      <c r="OQC34" s="295"/>
      <c r="OQD34" s="295"/>
      <c r="OQE34" s="295"/>
      <c r="OQF34" s="295"/>
      <c r="OQG34" s="295"/>
      <c r="OQH34" s="295"/>
      <c r="OQI34" s="295"/>
      <c r="OQJ34" s="295"/>
      <c r="OQK34" s="295"/>
      <c r="OQL34" s="295"/>
      <c r="OQM34" s="295"/>
      <c r="OQN34" s="295"/>
      <c r="OQO34" s="295"/>
      <c r="OQP34" s="295"/>
      <c r="OQQ34" s="295"/>
      <c r="OQR34" s="295"/>
      <c r="OQS34" s="295"/>
      <c r="OQT34" s="295"/>
      <c r="OQU34" s="295"/>
      <c r="OQV34" s="295"/>
      <c r="OQW34" s="295"/>
      <c r="OQX34" s="295"/>
      <c r="OQY34" s="295"/>
      <c r="OQZ34" s="295"/>
      <c r="ORA34" s="295"/>
      <c r="ORB34" s="295"/>
      <c r="ORC34" s="295"/>
      <c r="ORD34" s="295"/>
      <c r="ORE34" s="295"/>
      <c r="ORF34" s="295"/>
      <c r="ORG34" s="295"/>
      <c r="ORH34" s="295"/>
      <c r="ORI34" s="295"/>
      <c r="ORJ34" s="295"/>
      <c r="ORK34" s="295"/>
      <c r="ORL34" s="295"/>
      <c r="ORM34" s="295"/>
      <c r="ORN34" s="295"/>
      <c r="ORO34" s="295"/>
      <c r="ORP34" s="295"/>
      <c r="ORQ34" s="295"/>
      <c r="ORR34" s="295"/>
      <c r="ORS34" s="295"/>
      <c r="ORT34" s="295"/>
      <c r="ORU34" s="295"/>
      <c r="ORV34" s="295"/>
      <c r="ORW34" s="295"/>
      <c r="ORX34" s="295"/>
      <c r="ORY34" s="295"/>
      <c r="ORZ34" s="295"/>
      <c r="OSA34" s="295"/>
      <c r="OSB34" s="295"/>
      <c r="OSC34" s="295"/>
      <c r="OSD34" s="295"/>
      <c r="OSE34" s="295"/>
      <c r="OSF34" s="295"/>
      <c r="OSG34" s="295"/>
      <c r="OSH34" s="295"/>
      <c r="OSI34" s="295"/>
      <c r="OSJ34" s="295"/>
      <c r="OSK34" s="295"/>
      <c r="OSL34" s="295"/>
      <c r="OSM34" s="295"/>
      <c r="OSN34" s="295"/>
      <c r="OSO34" s="295"/>
      <c r="OSP34" s="295"/>
      <c r="OSQ34" s="295"/>
      <c r="OSR34" s="295"/>
      <c r="OSS34" s="295"/>
      <c r="OST34" s="295"/>
      <c r="OSU34" s="295"/>
      <c r="OSV34" s="295"/>
      <c r="OSW34" s="295"/>
      <c r="OSX34" s="295"/>
      <c r="OSY34" s="295"/>
      <c r="OSZ34" s="295"/>
      <c r="OTA34" s="295"/>
      <c r="OTB34" s="295"/>
      <c r="OTC34" s="295"/>
      <c r="OTD34" s="295"/>
      <c r="OTE34" s="295"/>
      <c r="OTF34" s="295"/>
      <c r="OTG34" s="295"/>
      <c r="OTH34" s="295"/>
      <c r="OTI34" s="295"/>
      <c r="OTJ34" s="295"/>
      <c r="OTK34" s="295"/>
      <c r="OTL34" s="295"/>
      <c r="OTM34" s="295"/>
      <c r="OTN34" s="295"/>
      <c r="OTO34" s="295"/>
      <c r="OTP34" s="295"/>
      <c r="OTQ34" s="295"/>
      <c r="OTR34" s="295"/>
      <c r="OTS34" s="295"/>
      <c r="OTT34" s="295"/>
      <c r="OTU34" s="295"/>
      <c r="OTV34" s="295"/>
      <c r="OTW34" s="295"/>
      <c r="OTX34" s="295"/>
      <c r="OTY34" s="295"/>
      <c r="OTZ34" s="295"/>
      <c r="OUA34" s="295"/>
      <c r="OUB34" s="295"/>
      <c r="OUC34" s="295"/>
      <c r="OUD34" s="295"/>
      <c r="OUE34" s="295"/>
      <c r="OUF34" s="295"/>
      <c r="OUG34" s="295"/>
      <c r="OUH34" s="295"/>
      <c r="OUI34" s="295"/>
      <c r="OUJ34" s="295"/>
      <c r="OUK34" s="295"/>
      <c r="OUL34" s="295"/>
      <c r="OUM34" s="295"/>
      <c r="OUN34" s="295"/>
      <c r="OUO34" s="295"/>
      <c r="OUP34" s="295"/>
      <c r="OUQ34" s="295"/>
      <c r="OUR34" s="295"/>
      <c r="OUS34" s="295"/>
      <c r="OUT34" s="295"/>
      <c r="OUU34" s="295"/>
      <c r="OUV34" s="295"/>
      <c r="OUW34" s="295"/>
      <c r="OUX34" s="295"/>
      <c r="OUY34" s="295"/>
      <c r="OUZ34" s="295"/>
      <c r="OVA34" s="295"/>
      <c r="OVB34" s="295"/>
      <c r="OVC34" s="295"/>
      <c r="OVD34" s="295"/>
      <c r="OVE34" s="295"/>
      <c r="OVF34" s="295"/>
      <c r="OVG34" s="295"/>
      <c r="OVH34" s="295"/>
      <c r="OVI34" s="295"/>
      <c r="OVJ34" s="295"/>
      <c r="OVK34" s="295"/>
      <c r="OVL34" s="295"/>
      <c r="OVM34" s="295"/>
      <c r="OVN34" s="295"/>
      <c r="OVO34" s="295"/>
      <c r="OVP34" s="295"/>
      <c r="OVQ34" s="295"/>
      <c r="OVR34" s="295"/>
      <c r="OVS34" s="295"/>
      <c r="OVT34" s="295"/>
      <c r="OVU34" s="295"/>
      <c r="OVV34" s="295"/>
      <c r="OVW34" s="295"/>
      <c r="OVX34" s="295"/>
      <c r="OVY34" s="295"/>
      <c r="OVZ34" s="295"/>
      <c r="OWA34" s="295"/>
      <c r="OWB34" s="295"/>
      <c r="OWC34" s="295"/>
      <c r="OWD34" s="295"/>
      <c r="OWE34" s="295"/>
      <c r="OWF34" s="295"/>
      <c r="OWG34" s="295"/>
      <c r="OWH34" s="295"/>
      <c r="OWI34" s="295"/>
      <c r="OWJ34" s="295"/>
      <c r="OWK34" s="295"/>
      <c r="OWL34" s="295"/>
      <c r="OWM34" s="295"/>
      <c r="OWN34" s="295"/>
      <c r="OWO34" s="295"/>
      <c r="OWP34" s="295"/>
      <c r="OWQ34" s="295"/>
      <c r="OWR34" s="295"/>
      <c r="OWS34" s="295"/>
      <c r="OWT34" s="295"/>
      <c r="OWU34" s="295"/>
      <c r="OWV34" s="295"/>
      <c r="OWW34" s="295"/>
      <c r="OWX34" s="295"/>
      <c r="OWY34" s="295"/>
      <c r="OWZ34" s="295"/>
      <c r="OXA34" s="295"/>
      <c r="OXB34" s="295"/>
      <c r="OXC34" s="295"/>
      <c r="OXD34" s="295"/>
      <c r="OXE34" s="295"/>
      <c r="OXF34" s="295"/>
      <c r="OXG34" s="295"/>
      <c r="OXH34" s="295"/>
      <c r="OXI34" s="295"/>
      <c r="OXJ34" s="295"/>
      <c r="OXK34" s="295"/>
      <c r="OXL34" s="295"/>
      <c r="OXM34" s="295"/>
      <c r="OXN34" s="295"/>
      <c r="OXO34" s="295"/>
      <c r="OXP34" s="295"/>
      <c r="OXQ34" s="295"/>
      <c r="OXR34" s="295"/>
      <c r="OXS34" s="295"/>
      <c r="OXT34" s="295"/>
      <c r="OXU34" s="295"/>
      <c r="OXV34" s="295"/>
      <c r="OXW34" s="295"/>
      <c r="OXX34" s="295"/>
      <c r="OXY34" s="295"/>
      <c r="OXZ34" s="295"/>
      <c r="OYA34" s="295"/>
      <c r="OYB34" s="295"/>
      <c r="OYC34" s="295"/>
      <c r="OYD34" s="295"/>
      <c r="OYE34" s="295"/>
      <c r="OYF34" s="295"/>
      <c r="OYG34" s="295"/>
      <c r="OYH34" s="295"/>
      <c r="OYI34" s="295"/>
      <c r="OYJ34" s="295"/>
      <c r="OYK34" s="295"/>
      <c r="OYL34" s="295"/>
      <c r="OYM34" s="295"/>
      <c r="OYN34" s="295"/>
      <c r="OYO34" s="295"/>
      <c r="OYP34" s="295"/>
      <c r="OYQ34" s="295"/>
      <c r="OYR34" s="295"/>
      <c r="OYS34" s="295"/>
      <c r="OYT34" s="295"/>
      <c r="OYU34" s="295"/>
      <c r="OYV34" s="295"/>
      <c r="OYW34" s="295"/>
      <c r="OYX34" s="295"/>
      <c r="OYY34" s="295"/>
      <c r="OYZ34" s="295"/>
      <c r="OZA34" s="295"/>
      <c r="OZB34" s="295"/>
      <c r="OZC34" s="295"/>
      <c r="OZD34" s="295"/>
      <c r="OZE34" s="295"/>
      <c r="OZF34" s="295"/>
      <c r="OZG34" s="295"/>
      <c r="OZH34" s="295"/>
      <c r="OZI34" s="295"/>
      <c r="OZJ34" s="295"/>
      <c r="OZK34" s="295"/>
      <c r="OZL34" s="295"/>
      <c r="OZM34" s="295"/>
      <c r="OZN34" s="295"/>
      <c r="OZO34" s="295"/>
      <c r="OZP34" s="295"/>
      <c r="OZQ34" s="295"/>
      <c r="OZR34" s="295"/>
      <c r="OZS34" s="295"/>
      <c r="OZT34" s="295"/>
      <c r="OZU34" s="295"/>
      <c r="OZV34" s="295"/>
      <c r="OZW34" s="295"/>
      <c r="OZX34" s="295"/>
      <c r="OZY34" s="295"/>
      <c r="OZZ34" s="295"/>
      <c r="PAA34" s="295"/>
      <c r="PAB34" s="295"/>
      <c r="PAC34" s="295"/>
      <c r="PAD34" s="295"/>
      <c r="PAE34" s="295"/>
      <c r="PAF34" s="295"/>
      <c r="PAG34" s="295"/>
      <c r="PAH34" s="295"/>
      <c r="PAI34" s="295"/>
      <c r="PAJ34" s="295"/>
      <c r="PAK34" s="295"/>
      <c r="PAL34" s="295"/>
      <c r="PAM34" s="295"/>
      <c r="PAN34" s="295"/>
      <c r="PAO34" s="295"/>
      <c r="PAP34" s="295"/>
      <c r="PAQ34" s="295"/>
      <c r="PAR34" s="295"/>
      <c r="PAS34" s="295"/>
      <c r="PAT34" s="295"/>
      <c r="PAU34" s="295"/>
      <c r="PAV34" s="295"/>
      <c r="PAW34" s="295"/>
      <c r="PAX34" s="295"/>
      <c r="PAY34" s="295"/>
      <c r="PAZ34" s="295"/>
      <c r="PBA34" s="295"/>
      <c r="PBB34" s="295"/>
      <c r="PBC34" s="295"/>
      <c r="PBD34" s="295"/>
      <c r="PBE34" s="295"/>
      <c r="PBF34" s="295"/>
      <c r="PBG34" s="295"/>
      <c r="PBH34" s="295"/>
      <c r="PBI34" s="295"/>
      <c r="PBJ34" s="295"/>
      <c r="PBK34" s="295"/>
      <c r="PBL34" s="295"/>
      <c r="PBM34" s="295"/>
      <c r="PBN34" s="295"/>
      <c r="PBO34" s="295"/>
      <c r="PBP34" s="295"/>
      <c r="PBQ34" s="295"/>
      <c r="PBR34" s="295"/>
      <c r="PBS34" s="295"/>
      <c r="PBT34" s="295"/>
      <c r="PBU34" s="295"/>
      <c r="PBV34" s="295"/>
      <c r="PBW34" s="295"/>
      <c r="PBX34" s="295"/>
      <c r="PBY34" s="295"/>
      <c r="PBZ34" s="295"/>
      <c r="PCA34" s="295"/>
      <c r="PCB34" s="295"/>
      <c r="PCC34" s="295"/>
      <c r="PCD34" s="295"/>
      <c r="PCE34" s="295"/>
      <c r="PCF34" s="295"/>
      <c r="PCG34" s="295"/>
      <c r="PCH34" s="295"/>
      <c r="PCI34" s="295"/>
      <c r="PCJ34" s="295"/>
      <c r="PCK34" s="295"/>
      <c r="PCL34" s="295"/>
      <c r="PCM34" s="295"/>
      <c r="PCN34" s="295"/>
      <c r="PCO34" s="295"/>
      <c r="PCP34" s="295"/>
      <c r="PCQ34" s="295"/>
      <c r="PCR34" s="295"/>
      <c r="PCS34" s="295"/>
      <c r="PCT34" s="295"/>
      <c r="PCU34" s="295"/>
      <c r="PCV34" s="295"/>
      <c r="PCW34" s="295"/>
      <c r="PCX34" s="295"/>
      <c r="PCY34" s="295"/>
      <c r="PCZ34" s="295"/>
      <c r="PDA34" s="295"/>
      <c r="PDB34" s="295"/>
      <c r="PDC34" s="295"/>
      <c r="PDD34" s="295"/>
      <c r="PDE34" s="295"/>
      <c r="PDF34" s="295"/>
      <c r="PDG34" s="295"/>
      <c r="PDH34" s="295"/>
      <c r="PDI34" s="295"/>
      <c r="PDJ34" s="295"/>
      <c r="PDK34" s="295"/>
      <c r="PDL34" s="295"/>
      <c r="PDM34" s="295"/>
      <c r="PDN34" s="295"/>
      <c r="PDO34" s="295"/>
      <c r="PDP34" s="295"/>
      <c r="PDQ34" s="295"/>
      <c r="PDR34" s="295"/>
      <c r="PDS34" s="295"/>
      <c r="PDT34" s="295"/>
      <c r="PDU34" s="295"/>
      <c r="PDV34" s="295"/>
      <c r="PDW34" s="295"/>
      <c r="PDX34" s="295"/>
      <c r="PDY34" s="295"/>
      <c r="PDZ34" s="295"/>
      <c r="PEA34" s="295"/>
      <c r="PEB34" s="295"/>
      <c r="PEC34" s="295"/>
      <c r="PED34" s="295"/>
      <c r="PEE34" s="295"/>
      <c r="PEF34" s="295"/>
      <c r="PEG34" s="295"/>
      <c r="PEH34" s="295"/>
      <c r="PEI34" s="295"/>
      <c r="PEJ34" s="295"/>
      <c r="PEK34" s="295"/>
      <c r="PEL34" s="295"/>
      <c r="PEM34" s="295"/>
      <c r="PEN34" s="295"/>
      <c r="PEO34" s="295"/>
      <c r="PEP34" s="295"/>
      <c r="PEQ34" s="295"/>
      <c r="PER34" s="295"/>
      <c r="PES34" s="295"/>
      <c r="PET34" s="295"/>
      <c r="PEU34" s="295"/>
      <c r="PEV34" s="295"/>
      <c r="PEW34" s="295"/>
      <c r="PEX34" s="295"/>
      <c r="PEY34" s="295"/>
      <c r="PEZ34" s="295"/>
      <c r="PFA34" s="295"/>
      <c r="PFB34" s="295"/>
      <c r="PFC34" s="295"/>
      <c r="PFD34" s="295"/>
      <c r="PFE34" s="295"/>
      <c r="PFF34" s="295"/>
      <c r="PFG34" s="295"/>
      <c r="PFH34" s="295"/>
      <c r="PFI34" s="295"/>
      <c r="PFJ34" s="295"/>
      <c r="PFK34" s="295"/>
      <c r="PFL34" s="295"/>
      <c r="PFM34" s="295"/>
      <c r="PFN34" s="295"/>
      <c r="PFO34" s="295"/>
      <c r="PFP34" s="295"/>
      <c r="PFQ34" s="295"/>
      <c r="PFR34" s="295"/>
      <c r="PFS34" s="295"/>
      <c r="PFT34" s="295"/>
      <c r="PFU34" s="295"/>
      <c r="PFV34" s="295"/>
      <c r="PFW34" s="295"/>
      <c r="PFX34" s="295"/>
      <c r="PFY34" s="295"/>
      <c r="PFZ34" s="295"/>
      <c r="PGA34" s="295"/>
      <c r="PGB34" s="295"/>
      <c r="PGC34" s="295"/>
      <c r="PGD34" s="295"/>
      <c r="PGE34" s="295"/>
      <c r="PGF34" s="295"/>
      <c r="PGG34" s="295"/>
      <c r="PGH34" s="295"/>
      <c r="PGI34" s="295"/>
      <c r="PGJ34" s="295"/>
      <c r="PGK34" s="295"/>
      <c r="PGL34" s="295"/>
      <c r="PGM34" s="295"/>
      <c r="PGN34" s="295"/>
      <c r="PGO34" s="295"/>
      <c r="PGP34" s="295"/>
      <c r="PGQ34" s="295"/>
      <c r="PGR34" s="295"/>
      <c r="PGS34" s="295"/>
      <c r="PGT34" s="295"/>
      <c r="PGU34" s="295"/>
      <c r="PGV34" s="295"/>
      <c r="PGW34" s="295"/>
      <c r="PGX34" s="295"/>
      <c r="PGY34" s="295"/>
      <c r="PGZ34" s="295"/>
      <c r="PHA34" s="295"/>
      <c r="PHB34" s="295"/>
      <c r="PHC34" s="295"/>
      <c r="PHD34" s="295"/>
      <c r="PHE34" s="295"/>
      <c r="PHF34" s="295"/>
      <c r="PHG34" s="295"/>
      <c r="PHH34" s="295"/>
      <c r="PHI34" s="295"/>
      <c r="PHJ34" s="295"/>
      <c r="PHK34" s="295"/>
      <c r="PHL34" s="295"/>
      <c r="PHM34" s="295"/>
      <c r="PHN34" s="295"/>
      <c r="PHO34" s="295"/>
      <c r="PHP34" s="295"/>
      <c r="PHQ34" s="295"/>
      <c r="PHR34" s="295"/>
      <c r="PHS34" s="295"/>
      <c r="PHT34" s="295"/>
      <c r="PHU34" s="295"/>
      <c r="PHV34" s="295"/>
      <c r="PHW34" s="295"/>
      <c r="PHX34" s="295"/>
      <c r="PHY34" s="295"/>
      <c r="PHZ34" s="295"/>
      <c r="PIA34" s="295"/>
      <c r="PIB34" s="295"/>
      <c r="PIC34" s="295"/>
      <c r="PID34" s="295"/>
      <c r="PIE34" s="295"/>
      <c r="PIF34" s="295"/>
      <c r="PIG34" s="295"/>
      <c r="PIH34" s="295"/>
      <c r="PII34" s="295"/>
      <c r="PIJ34" s="295"/>
      <c r="PIK34" s="295"/>
      <c r="PIL34" s="295"/>
      <c r="PIM34" s="295"/>
      <c r="PIN34" s="295"/>
      <c r="PIO34" s="295"/>
      <c r="PIP34" s="295"/>
      <c r="PIQ34" s="295"/>
      <c r="PIR34" s="295"/>
      <c r="PIS34" s="295"/>
      <c r="PIT34" s="295"/>
      <c r="PIU34" s="295"/>
      <c r="PIV34" s="295"/>
      <c r="PIW34" s="295"/>
      <c r="PIX34" s="295"/>
      <c r="PIY34" s="295"/>
      <c r="PIZ34" s="295"/>
      <c r="PJA34" s="295"/>
      <c r="PJB34" s="295"/>
      <c r="PJC34" s="295"/>
      <c r="PJD34" s="295"/>
      <c r="PJE34" s="295"/>
      <c r="PJF34" s="295"/>
      <c r="PJG34" s="295"/>
      <c r="PJH34" s="295"/>
      <c r="PJI34" s="295"/>
      <c r="PJJ34" s="295"/>
      <c r="PJK34" s="295"/>
      <c r="PJL34" s="295"/>
      <c r="PJM34" s="295"/>
      <c r="PJN34" s="295"/>
      <c r="PJO34" s="295"/>
      <c r="PJP34" s="295"/>
      <c r="PJQ34" s="295"/>
      <c r="PJR34" s="295"/>
      <c r="PJS34" s="295"/>
      <c r="PJT34" s="295"/>
      <c r="PJU34" s="295"/>
      <c r="PJV34" s="295"/>
      <c r="PJW34" s="295"/>
      <c r="PJX34" s="295"/>
      <c r="PJY34" s="295"/>
      <c r="PJZ34" s="295"/>
      <c r="PKA34" s="295"/>
      <c r="PKB34" s="295"/>
      <c r="PKC34" s="295"/>
      <c r="PKD34" s="295"/>
      <c r="PKE34" s="295"/>
      <c r="PKF34" s="295"/>
      <c r="PKG34" s="295"/>
      <c r="PKH34" s="295"/>
      <c r="PKI34" s="295"/>
      <c r="PKJ34" s="295"/>
      <c r="PKK34" s="295"/>
      <c r="PKL34" s="295"/>
      <c r="PKM34" s="295"/>
      <c r="PKN34" s="295"/>
      <c r="PKO34" s="295"/>
      <c r="PKP34" s="295"/>
      <c r="PKQ34" s="295"/>
      <c r="PKR34" s="295"/>
      <c r="PKS34" s="295"/>
      <c r="PKT34" s="295"/>
      <c r="PKU34" s="295"/>
      <c r="PKV34" s="295"/>
      <c r="PKW34" s="295"/>
      <c r="PKX34" s="295"/>
      <c r="PKY34" s="295"/>
      <c r="PKZ34" s="295"/>
      <c r="PLA34" s="295"/>
      <c r="PLB34" s="295"/>
      <c r="PLC34" s="295"/>
      <c r="PLD34" s="295"/>
      <c r="PLE34" s="295"/>
      <c r="PLF34" s="295"/>
      <c r="PLG34" s="295"/>
      <c r="PLH34" s="295"/>
      <c r="PLI34" s="295"/>
      <c r="PLJ34" s="295"/>
      <c r="PLK34" s="295"/>
      <c r="PLL34" s="295"/>
      <c r="PLM34" s="295"/>
      <c r="PLN34" s="295"/>
      <c r="PLO34" s="295"/>
      <c r="PLP34" s="295"/>
      <c r="PLQ34" s="295"/>
      <c r="PLR34" s="295"/>
      <c r="PLS34" s="295"/>
      <c r="PLT34" s="295"/>
      <c r="PLU34" s="295"/>
      <c r="PLV34" s="295"/>
      <c r="PLW34" s="295"/>
      <c r="PLX34" s="295"/>
      <c r="PLY34" s="295"/>
      <c r="PLZ34" s="295"/>
      <c r="PMA34" s="295"/>
      <c r="PMB34" s="295"/>
      <c r="PMC34" s="295"/>
      <c r="PMD34" s="295"/>
      <c r="PME34" s="295"/>
      <c r="PMF34" s="295"/>
      <c r="PMG34" s="295"/>
      <c r="PMH34" s="295"/>
      <c r="PMI34" s="295"/>
      <c r="PMJ34" s="295"/>
      <c r="PMK34" s="295"/>
      <c r="PML34" s="295"/>
      <c r="PMM34" s="295"/>
      <c r="PMN34" s="295"/>
      <c r="PMO34" s="295"/>
      <c r="PMP34" s="295"/>
      <c r="PMQ34" s="295"/>
      <c r="PMR34" s="295"/>
      <c r="PMS34" s="295"/>
      <c r="PMT34" s="295"/>
      <c r="PMU34" s="295"/>
      <c r="PMV34" s="295"/>
      <c r="PMW34" s="295"/>
      <c r="PMX34" s="295"/>
      <c r="PMY34" s="295"/>
      <c r="PMZ34" s="295"/>
      <c r="PNA34" s="295"/>
      <c r="PNB34" s="295"/>
      <c r="PNC34" s="295"/>
      <c r="PND34" s="295"/>
      <c r="PNE34" s="295"/>
      <c r="PNF34" s="295"/>
      <c r="PNG34" s="295"/>
      <c r="PNH34" s="295"/>
      <c r="PNI34" s="295"/>
      <c r="PNJ34" s="295"/>
      <c r="PNK34" s="295"/>
      <c r="PNL34" s="295"/>
      <c r="PNM34" s="295"/>
      <c r="PNN34" s="295"/>
      <c r="PNO34" s="295"/>
      <c r="PNP34" s="295"/>
      <c r="PNQ34" s="295"/>
      <c r="PNR34" s="295"/>
      <c r="PNS34" s="295"/>
      <c r="PNT34" s="295"/>
      <c r="PNU34" s="295"/>
      <c r="PNV34" s="295"/>
      <c r="PNW34" s="295"/>
      <c r="PNX34" s="295"/>
      <c r="PNY34" s="295"/>
      <c r="PNZ34" s="295"/>
      <c r="POA34" s="295"/>
      <c r="POB34" s="295"/>
      <c r="POC34" s="295"/>
      <c r="POD34" s="295"/>
      <c r="POE34" s="295"/>
      <c r="POF34" s="295"/>
      <c r="POG34" s="295"/>
      <c r="POH34" s="295"/>
      <c r="POI34" s="295"/>
      <c r="POJ34" s="295"/>
      <c r="POK34" s="295"/>
      <c r="POL34" s="295"/>
      <c r="POM34" s="295"/>
      <c r="PON34" s="295"/>
      <c r="POO34" s="295"/>
      <c r="POP34" s="295"/>
      <c r="POQ34" s="295"/>
      <c r="POR34" s="295"/>
      <c r="POS34" s="295"/>
      <c r="POT34" s="295"/>
      <c r="POU34" s="295"/>
      <c r="POV34" s="295"/>
      <c r="POW34" s="295"/>
      <c r="POX34" s="295"/>
      <c r="POY34" s="295"/>
      <c r="POZ34" s="295"/>
      <c r="PPA34" s="295"/>
      <c r="PPB34" s="295"/>
      <c r="PPC34" s="295"/>
      <c r="PPD34" s="295"/>
      <c r="PPE34" s="295"/>
      <c r="PPF34" s="295"/>
      <c r="PPG34" s="295"/>
      <c r="PPH34" s="295"/>
      <c r="PPI34" s="295"/>
      <c r="PPJ34" s="295"/>
      <c r="PPK34" s="295"/>
      <c r="PPL34" s="295"/>
      <c r="PPM34" s="295"/>
      <c r="PPN34" s="295"/>
      <c r="PPO34" s="295"/>
      <c r="PPP34" s="295"/>
      <c r="PPQ34" s="295"/>
      <c r="PPR34" s="295"/>
      <c r="PPS34" s="295"/>
      <c r="PPT34" s="295"/>
      <c r="PPU34" s="295"/>
      <c r="PPV34" s="295"/>
      <c r="PPW34" s="295"/>
      <c r="PPX34" s="295"/>
      <c r="PPY34" s="295"/>
      <c r="PPZ34" s="295"/>
      <c r="PQA34" s="295"/>
      <c r="PQB34" s="295"/>
      <c r="PQC34" s="295"/>
      <c r="PQD34" s="295"/>
      <c r="PQE34" s="295"/>
      <c r="PQF34" s="295"/>
      <c r="PQG34" s="295"/>
      <c r="PQH34" s="295"/>
      <c r="PQI34" s="295"/>
      <c r="PQJ34" s="295"/>
      <c r="PQK34" s="295"/>
      <c r="PQL34" s="295"/>
      <c r="PQM34" s="295"/>
      <c r="PQN34" s="295"/>
      <c r="PQO34" s="295"/>
      <c r="PQP34" s="295"/>
      <c r="PQQ34" s="295"/>
      <c r="PQR34" s="295"/>
      <c r="PQS34" s="295"/>
      <c r="PQT34" s="295"/>
      <c r="PQU34" s="295"/>
      <c r="PQV34" s="295"/>
      <c r="PQW34" s="295"/>
      <c r="PQX34" s="295"/>
      <c r="PQY34" s="295"/>
      <c r="PQZ34" s="295"/>
      <c r="PRA34" s="295"/>
      <c r="PRB34" s="295"/>
      <c r="PRC34" s="295"/>
      <c r="PRD34" s="295"/>
      <c r="PRE34" s="295"/>
      <c r="PRF34" s="295"/>
      <c r="PRG34" s="295"/>
      <c r="PRH34" s="295"/>
      <c r="PRI34" s="295"/>
      <c r="PRJ34" s="295"/>
      <c r="PRK34" s="295"/>
      <c r="PRL34" s="295"/>
      <c r="PRM34" s="295"/>
      <c r="PRN34" s="295"/>
      <c r="PRO34" s="295"/>
      <c r="PRP34" s="295"/>
      <c r="PRQ34" s="295"/>
      <c r="PRR34" s="295"/>
      <c r="PRS34" s="295"/>
      <c r="PRT34" s="295"/>
      <c r="PRU34" s="295"/>
      <c r="PRV34" s="295"/>
      <c r="PRW34" s="295"/>
      <c r="PRX34" s="295"/>
      <c r="PRY34" s="295"/>
      <c r="PRZ34" s="295"/>
      <c r="PSA34" s="295"/>
      <c r="PSB34" s="295"/>
      <c r="PSC34" s="295"/>
      <c r="PSD34" s="295"/>
      <c r="PSE34" s="295"/>
      <c r="PSF34" s="295"/>
      <c r="PSG34" s="295"/>
      <c r="PSH34" s="295"/>
      <c r="PSI34" s="295"/>
      <c r="PSJ34" s="295"/>
      <c r="PSK34" s="295"/>
      <c r="PSL34" s="295"/>
      <c r="PSM34" s="295"/>
      <c r="PSN34" s="295"/>
      <c r="PSO34" s="295"/>
      <c r="PSP34" s="295"/>
      <c r="PSQ34" s="295"/>
      <c r="PSR34" s="295"/>
      <c r="PSS34" s="295"/>
      <c r="PST34" s="295"/>
      <c r="PSU34" s="295"/>
      <c r="PSV34" s="295"/>
      <c r="PSW34" s="295"/>
      <c r="PSX34" s="295"/>
      <c r="PSY34" s="295"/>
      <c r="PSZ34" s="295"/>
      <c r="PTA34" s="295"/>
      <c r="PTB34" s="295"/>
      <c r="PTC34" s="295"/>
      <c r="PTD34" s="295"/>
      <c r="PTE34" s="295"/>
      <c r="PTF34" s="295"/>
      <c r="PTG34" s="295"/>
      <c r="PTH34" s="295"/>
      <c r="PTI34" s="295"/>
      <c r="PTJ34" s="295"/>
      <c r="PTK34" s="295"/>
      <c r="PTL34" s="295"/>
      <c r="PTM34" s="295"/>
      <c r="PTN34" s="295"/>
      <c r="PTO34" s="295"/>
      <c r="PTP34" s="295"/>
      <c r="PTQ34" s="295"/>
      <c r="PTR34" s="295"/>
      <c r="PTS34" s="295"/>
      <c r="PTT34" s="295"/>
      <c r="PTU34" s="295"/>
      <c r="PTV34" s="295"/>
      <c r="PTW34" s="295"/>
      <c r="PTX34" s="295"/>
      <c r="PTY34" s="295"/>
      <c r="PTZ34" s="295"/>
      <c r="PUA34" s="295"/>
      <c r="PUB34" s="295"/>
      <c r="PUC34" s="295"/>
      <c r="PUD34" s="295"/>
      <c r="PUE34" s="295"/>
      <c r="PUF34" s="295"/>
      <c r="PUG34" s="295"/>
      <c r="PUH34" s="295"/>
      <c r="PUI34" s="295"/>
      <c r="PUJ34" s="295"/>
      <c r="PUK34" s="295"/>
      <c r="PUL34" s="295"/>
      <c r="PUM34" s="295"/>
      <c r="PUN34" s="295"/>
      <c r="PUO34" s="295"/>
      <c r="PUP34" s="295"/>
      <c r="PUQ34" s="295"/>
      <c r="PUR34" s="295"/>
      <c r="PUS34" s="295"/>
      <c r="PUT34" s="295"/>
      <c r="PUU34" s="295"/>
      <c r="PUV34" s="295"/>
      <c r="PUW34" s="295"/>
      <c r="PUX34" s="295"/>
      <c r="PUY34" s="295"/>
      <c r="PUZ34" s="295"/>
      <c r="PVA34" s="295"/>
      <c r="PVB34" s="295"/>
      <c r="PVC34" s="295"/>
      <c r="PVD34" s="295"/>
      <c r="PVE34" s="295"/>
      <c r="PVF34" s="295"/>
      <c r="PVG34" s="295"/>
      <c r="PVH34" s="295"/>
      <c r="PVI34" s="295"/>
      <c r="PVJ34" s="295"/>
      <c r="PVK34" s="295"/>
      <c r="PVL34" s="295"/>
      <c r="PVM34" s="295"/>
      <c r="PVN34" s="295"/>
      <c r="PVO34" s="295"/>
      <c r="PVP34" s="295"/>
      <c r="PVQ34" s="295"/>
      <c r="PVR34" s="295"/>
      <c r="PVS34" s="295"/>
      <c r="PVT34" s="295"/>
      <c r="PVU34" s="295"/>
      <c r="PVV34" s="295"/>
      <c r="PVW34" s="295"/>
      <c r="PVX34" s="295"/>
      <c r="PVY34" s="295"/>
      <c r="PVZ34" s="295"/>
      <c r="PWA34" s="295"/>
      <c r="PWB34" s="295"/>
      <c r="PWC34" s="295"/>
      <c r="PWD34" s="295"/>
      <c r="PWE34" s="295"/>
      <c r="PWF34" s="295"/>
      <c r="PWG34" s="295"/>
      <c r="PWH34" s="295"/>
      <c r="PWI34" s="295"/>
      <c r="PWJ34" s="295"/>
      <c r="PWK34" s="295"/>
      <c r="PWL34" s="295"/>
      <c r="PWM34" s="295"/>
      <c r="PWN34" s="295"/>
      <c r="PWO34" s="295"/>
      <c r="PWP34" s="295"/>
      <c r="PWQ34" s="295"/>
      <c r="PWR34" s="295"/>
      <c r="PWS34" s="295"/>
      <c r="PWT34" s="295"/>
      <c r="PWU34" s="295"/>
      <c r="PWV34" s="295"/>
      <c r="PWW34" s="295"/>
      <c r="PWX34" s="295"/>
      <c r="PWY34" s="295"/>
      <c r="PWZ34" s="295"/>
      <c r="PXA34" s="295"/>
      <c r="PXB34" s="295"/>
      <c r="PXC34" s="295"/>
      <c r="PXD34" s="295"/>
      <c r="PXE34" s="295"/>
      <c r="PXF34" s="295"/>
      <c r="PXG34" s="295"/>
      <c r="PXH34" s="295"/>
      <c r="PXI34" s="295"/>
      <c r="PXJ34" s="295"/>
      <c r="PXK34" s="295"/>
      <c r="PXL34" s="295"/>
      <c r="PXM34" s="295"/>
      <c r="PXN34" s="295"/>
      <c r="PXO34" s="295"/>
      <c r="PXP34" s="295"/>
      <c r="PXQ34" s="295"/>
      <c r="PXR34" s="295"/>
      <c r="PXS34" s="295"/>
      <c r="PXT34" s="295"/>
      <c r="PXU34" s="295"/>
      <c r="PXV34" s="295"/>
      <c r="PXW34" s="295"/>
      <c r="PXX34" s="295"/>
      <c r="PXY34" s="295"/>
      <c r="PXZ34" s="295"/>
      <c r="PYA34" s="295"/>
      <c r="PYB34" s="295"/>
      <c r="PYC34" s="295"/>
      <c r="PYD34" s="295"/>
      <c r="PYE34" s="295"/>
      <c r="PYF34" s="295"/>
      <c r="PYG34" s="295"/>
      <c r="PYH34" s="295"/>
      <c r="PYI34" s="295"/>
      <c r="PYJ34" s="295"/>
      <c r="PYK34" s="295"/>
      <c r="PYL34" s="295"/>
      <c r="PYM34" s="295"/>
      <c r="PYN34" s="295"/>
      <c r="PYO34" s="295"/>
      <c r="PYP34" s="295"/>
      <c r="PYQ34" s="295"/>
      <c r="PYR34" s="295"/>
      <c r="PYS34" s="295"/>
      <c r="PYT34" s="295"/>
      <c r="PYU34" s="295"/>
      <c r="PYV34" s="295"/>
      <c r="PYW34" s="295"/>
      <c r="PYX34" s="295"/>
      <c r="PYY34" s="295"/>
      <c r="PYZ34" s="295"/>
      <c r="PZA34" s="295"/>
      <c r="PZB34" s="295"/>
      <c r="PZC34" s="295"/>
      <c r="PZD34" s="295"/>
      <c r="PZE34" s="295"/>
      <c r="PZF34" s="295"/>
      <c r="PZG34" s="295"/>
      <c r="PZH34" s="295"/>
      <c r="PZI34" s="295"/>
      <c r="PZJ34" s="295"/>
      <c r="PZK34" s="295"/>
      <c r="PZL34" s="295"/>
      <c r="PZM34" s="295"/>
      <c r="PZN34" s="295"/>
      <c r="PZO34" s="295"/>
      <c r="PZP34" s="295"/>
      <c r="PZQ34" s="295"/>
      <c r="PZR34" s="295"/>
      <c r="PZS34" s="295"/>
      <c r="PZT34" s="295"/>
      <c r="PZU34" s="295"/>
      <c r="PZV34" s="295"/>
      <c r="PZW34" s="295"/>
      <c r="PZX34" s="295"/>
      <c r="PZY34" s="295"/>
      <c r="PZZ34" s="295"/>
      <c r="QAA34" s="295"/>
      <c r="QAB34" s="295"/>
      <c r="QAC34" s="295"/>
      <c r="QAD34" s="295"/>
      <c r="QAE34" s="295"/>
      <c r="QAF34" s="295"/>
      <c r="QAG34" s="295"/>
      <c r="QAH34" s="295"/>
      <c r="QAI34" s="295"/>
      <c r="QAJ34" s="295"/>
      <c r="QAK34" s="295"/>
      <c r="QAL34" s="295"/>
      <c r="QAM34" s="295"/>
      <c r="QAN34" s="295"/>
      <c r="QAO34" s="295"/>
      <c r="QAP34" s="295"/>
      <c r="QAQ34" s="295"/>
      <c r="QAR34" s="295"/>
      <c r="QAS34" s="295"/>
      <c r="QAT34" s="295"/>
      <c r="QAU34" s="295"/>
      <c r="QAV34" s="295"/>
      <c r="QAW34" s="295"/>
      <c r="QAX34" s="295"/>
      <c r="QAY34" s="295"/>
      <c r="QAZ34" s="295"/>
      <c r="QBA34" s="295"/>
      <c r="QBB34" s="295"/>
      <c r="QBC34" s="295"/>
      <c r="QBD34" s="295"/>
      <c r="QBE34" s="295"/>
      <c r="QBF34" s="295"/>
      <c r="QBG34" s="295"/>
      <c r="QBH34" s="295"/>
      <c r="QBI34" s="295"/>
      <c r="QBJ34" s="295"/>
      <c r="QBK34" s="295"/>
      <c r="QBL34" s="295"/>
      <c r="QBM34" s="295"/>
      <c r="QBN34" s="295"/>
      <c r="QBO34" s="295"/>
      <c r="QBP34" s="295"/>
      <c r="QBQ34" s="295"/>
      <c r="QBR34" s="295"/>
      <c r="QBS34" s="295"/>
      <c r="QBT34" s="295"/>
      <c r="QBU34" s="295"/>
      <c r="QBV34" s="295"/>
      <c r="QBW34" s="295"/>
      <c r="QBX34" s="295"/>
      <c r="QBY34" s="295"/>
      <c r="QBZ34" s="295"/>
      <c r="QCA34" s="295"/>
      <c r="QCB34" s="295"/>
      <c r="QCC34" s="295"/>
      <c r="QCD34" s="295"/>
      <c r="QCE34" s="295"/>
      <c r="QCF34" s="295"/>
      <c r="QCG34" s="295"/>
      <c r="QCH34" s="295"/>
      <c r="QCI34" s="295"/>
      <c r="QCJ34" s="295"/>
      <c r="QCK34" s="295"/>
      <c r="QCL34" s="295"/>
      <c r="QCM34" s="295"/>
      <c r="QCN34" s="295"/>
      <c r="QCO34" s="295"/>
      <c r="QCP34" s="295"/>
      <c r="QCQ34" s="295"/>
      <c r="QCR34" s="295"/>
      <c r="QCS34" s="295"/>
      <c r="QCT34" s="295"/>
      <c r="QCU34" s="295"/>
      <c r="QCV34" s="295"/>
      <c r="QCW34" s="295"/>
      <c r="QCX34" s="295"/>
      <c r="QCY34" s="295"/>
      <c r="QCZ34" s="295"/>
      <c r="QDA34" s="295"/>
      <c r="QDB34" s="295"/>
      <c r="QDC34" s="295"/>
      <c r="QDD34" s="295"/>
      <c r="QDE34" s="295"/>
      <c r="QDF34" s="295"/>
      <c r="QDG34" s="295"/>
      <c r="QDH34" s="295"/>
      <c r="QDI34" s="295"/>
      <c r="QDJ34" s="295"/>
      <c r="QDK34" s="295"/>
      <c r="QDL34" s="295"/>
      <c r="QDM34" s="295"/>
      <c r="QDN34" s="295"/>
      <c r="QDO34" s="295"/>
      <c r="QDP34" s="295"/>
      <c r="QDQ34" s="295"/>
      <c r="QDR34" s="295"/>
      <c r="QDS34" s="295"/>
      <c r="QDT34" s="295"/>
      <c r="QDU34" s="295"/>
      <c r="QDV34" s="295"/>
      <c r="QDW34" s="295"/>
      <c r="QDX34" s="295"/>
      <c r="QDY34" s="295"/>
      <c r="QDZ34" s="295"/>
      <c r="QEA34" s="295"/>
      <c r="QEB34" s="295"/>
      <c r="QEC34" s="295"/>
      <c r="QED34" s="295"/>
      <c r="QEE34" s="295"/>
      <c r="QEF34" s="295"/>
      <c r="QEG34" s="295"/>
      <c r="QEH34" s="295"/>
      <c r="QEI34" s="295"/>
      <c r="QEJ34" s="295"/>
      <c r="QEK34" s="295"/>
      <c r="QEL34" s="295"/>
      <c r="QEM34" s="295"/>
      <c r="QEN34" s="295"/>
      <c r="QEO34" s="295"/>
      <c r="QEP34" s="295"/>
      <c r="QEQ34" s="295"/>
      <c r="QER34" s="295"/>
      <c r="QES34" s="295"/>
      <c r="QET34" s="295"/>
      <c r="QEU34" s="295"/>
      <c r="QEV34" s="295"/>
      <c r="QEW34" s="295"/>
      <c r="QEX34" s="295"/>
      <c r="QEY34" s="295"/>
      <c r="QEZ34" s="295"/>
      <c r="QFA34" s="295"/>
      <c r="QFB34" s="295"/>
      <c r="QFC34" s="295"/>
      <c r="QFD34" s="295"/>
      <c r="QFE34" s="295"/>
      <c r="QFF34" s="295"/>
      <c r="QFG34" s="295"/>
      <c r="QFH34" s="295"/>
      <c r="QFI34" s="295"/>
      <c r="QFJ34" s="295"/>
      <c r="QFK34" s="295"/>
      <c r="QFL34" s="295"/>
      <c r="QFM34" s="295"/>
      <c r="QFN34" s="295"/>
      <c r="QFO34" s="295"/>
      <c r="QFP34" s="295"/>
      <c r="QFQ34" s="295"/>
      <c r="QFR34" s="295"/>
      <c r="QFS34" s="295"/>
      <c r="QFT34" s="295"/>
      <c r="QFU34" s="295"/>
      <c r="QFV34" s="295"/>
      <c r="QFW34" s="295"/>
      <c r="QFX34" s="295"/>
      <c r="QFY34" s="295"/>
      <c r="QFZ34" s="295"/>
      <c r="QGA34" s="295"/>
      <c r="QGB34" s="295"/>
      <c r="QGC34" s="295"/>
      <c r="QGD34" s="295"/>
      <c r="QGE34" s="295"/>
      <c r="QGF34" s="295"/>
      <c r="QGG34" s="295"/>
      <c r="QGH34" s="295"/>
      <c r="QGI34" s="295"/>
      <c r="QGJ34" s="295"/>
      <c r="QGK34" s="295"/>
      <c r="QGL34" s="295"/>
      <c r="QGM34" s="295"/>
      <c r="QGN34" s="295"/>
      <c r="QGO34" s="295"/>
      <c r="QGP34" s="295"/>
      <c r="QGQ34" s="295"/>
      <c r="QGR34" s="295"/>
      <c r="QGS34" s="295"/>
      <c r="QGT34" s="295"/>
      <c r="QGU34" s="295"/>
      <c r="QGV34" s="295"/>
      <c r="QGW34" s="295"/>
      <c r="QGX34" s="295"/>
      <c r="QGY34" s="295"/>
      <c r="QGZ34" s="295"/>
      <c r="QHA34" s="295"/>
      <c r="QHB34" s="295"/>
      <c r="QHC34" s="295"/>
      <c r="QHD34" s="295"/>
      <c r="QHE34" s="295"/>
      <c r="QHF34" s="295"/>
      <c r="QHG34" s="295"/>
      <c r="QHH34" s="295"/>
      <c r="QHI34" s="295"/>
      <c r="QHJ34" s="295"/>
      <c r="QHK34" s="295"/>
      <c r="QHL34" s="295"/>
      <c r="QHM34" s="295"/>
      <c r="QHN34" s="295"/>
      <c r="QHO34" s="295"/>
      <c r="QHP34" s="295"/>
      <c r="QHQ34" s="295"/>
      <c r="QHR34" s="295"/>
      <c r="QHS34" s="295"/>
      <c r="QHT34" s="295"/>
      <c r="QHU34" s="295"/>
      <c r="QHV34" s="295"/>
      <c r="QHW34" s="295"/>
      <c r="QHX34" s="295"/>
      <c r="QHY34" s="295"/>
      <c r="QHZ34" s="295"/>
      <c r="QIA34" s="295"/>
      <c r="QIB34" s="295"/>
      <c r="QIC34" s="295"/>
      <c r="QID34" s="295"/>
      <c r="QIE34" s="295"/>
      <c r="QIF34" s="295"/>
      <c r="QIG34" s="295"/>
      <c r="QIH34" s="295"/>
      <c r="QII34" s="295"/>
      <c r="QIJ34" s="295"/>
      <c r="QIK34" s="295"/>
      <c r="QIL34" s="295"/>
      <c r="QIM34" s="295"/>
      <c r="QIN34" s="295"/>
      <c r="QIO34" s="295"/>
      <c r="QIP34" s="295"/>
      <c r="QIQ34" s="295"/>
      <c r="QIR34" s="295"/>
      <c r="QIS34" s="295"/>
      <c r="QIT34" s="295"/>
      <c r="QIU34" s="295"/>
      <c r="QIV34" s="295"/>
      <c r="QIW34" s="295"/>
      <c r="QIX34" s="295"/>
      <c r="QIY34" s="295"/>
      <c r="QIZ34" s="295"/>
      <c r="QJA34" s="295"/>
      <c r="QJB34" s="295"/>
      <c r="QJC34" s="295"/>
      <c r="QJD34" s="295"/>
      <c r="QJE34" s="295"/>
      <c r="QJF34" s="295"/>
      <c r="QJG34" s="295"/>
      <c r="QJH34" s="295"/>
      <c r="QJI34" s="295"/>
      <c r="QJJ34" s="295"/>
      <c r="QJK34" s="295"/>
      <c r="QJL34" s="295"/>
      <c r="QJM34" s="295"/>
      <c r="QJN34" s="295"/>
      <c r="QJO34" s="295"/>
      <c r="QJP34" s="295"/>
      <c r="QJQ34" s="295"/>
      <c r="QJR34" s="295"/>
      <c r="QJS34" s="295"/>
      <c r="QJT34" s="295"/>
      <c r="QJU34" s="295"/>
      <c r="QJV34" s="295"/>
      <c r="QJW34" s="295"/>
      <c r="QJX34" s="295"/>
      <c r="QJY34" s="295"/>
      <c r="QJZ34" s="295"/>
      <c r="QKA34" s="295"/>
      <c r="QKB34" s="295"/>
      <c r="QKC34" s="295"/>
      <c r="QKD34" s="295"/>
      <c r="QKE34" s="295"/>
      <c r="QKF34" s="295"/>
      <c r="QKG34" s="295"/>
      <c r="QKH34" s="295"/>
      <c r="QKI34" s="295"/>
      <c r="QKJ34" s="295"/>
      <c r="QKK34" s="295"/>
      <c r="QKL34" s="295"/>
      <c r="QKM34" s="295"/>
      <c r="QKN34" s="295"/>
      <c r="QKO34" s="295"/>
      <c r="QKP34" s="295"/>
      <c r="QKQ34" s="295"/>
      <c r="QKR34" s="295"/>
      <c r="QKS34" s="295"/>
      <c r="QKT34" s="295"/>
      <c r="QKU34" s="295"/>
      <c r="QKV34" s="295"/>
      <c r="QKW34" s="295"/>
      <c r="QKX34" s="295"/>
      <c r="QKY34" s="295"/>
      <c r="QKZ34" s="295"/>
      <c r="QLA34" s="295"/>
      <c r="QLB34" s="295"/>
      <c r="QLC34" s="295"/>
      <c r="QLD34" s="295"/>
      <c r="QLE34" s="295"/>
      <c r="QLF34" s="295"/>
      <c r="QLG34" s="295"/>
      <c r="QLH34" s="295"/>
      <c r="QLI34" s="295"/>
      <c r="QLJ34" s="295"/>
      <c r="QLK34" s="295"/>
      <c r="QLL34" s="295"/>
      <c r="QLM34" s="295"/>
      <c r="QLN34" s="295"/>
      <c r="QLO34" s="295"/>
      <c r="QLP34" s="295"/>
      <c r="QLQ34" s="295"/>
      <c r="QLR34" s="295"/>
      <c r="QLS34" s="295"/>
      <c r="QLT34" s="295"/>
      <c r="QLU34" s="295"/>
      <c r="QLV34" s="295"/>
      <c r="QLW34" s="295"/>
      <c r="QLX34" s="295"/>
      <c r="QLY34" s="295"/>
      <c r="QLZ34" s="295"/>
      <c r="QMA34" s="295"/>
      <c r="QMB34" s="295"/>
      <c r="QMC34" s="295"/>
      <c r="QMD34" s="295"/>
      <c r="QME34" s="295"/>
      <c r="QMF34" s="295"/>
      <c r="QMG34" s="295"/>
      <c r="QMH34" s="295"/>
      <c r="QMI34" s="295"/>
      <c r="QMJ34" s="295"/>
      <c r="QMK34" s="295"/>
      <c r="QML34" s="295"/>
      <c r="QMM34" s="295"/>
      <c r="QMN34" s="295"/>
      <c r="QMO34" s="295"/>
      <c r="QMP34" s="295"/>
      <c r="QMQ34" s="295"/>
      <c r="QMR34" s="295"/>
      <c r="QMS34" s="295"/>
      <c r="QMT34" s="295"/>
      <c r="QMU34" s="295"/>
      <c r="QMV34" s="295"/>
      <c r="QMW34" s="295"/>
      <c r="QMX34" s="295"/>
      <c r="QMY34" s="295"/>
      <c r="QMZ34" s="295"/>
      <c r="QNA34" s="295"/>
      <c r="QNB34" s="295"/>
      <c r="QNC34" s="295"/>
      <c r="QND34" s="295"/>
      <c r="QNE34" s="295"/>
      <c r="QNF34" s="295"/>
      <c r="QNG34" s="295"/>
      <c r="QNH34" s="295"/>
      <c r="QNI34" s="295"/>
      <c r="QNJ34" s="295"/>
      <c r="QNK34" s="295"/>
      <c r="QNL34" s="295"/>
      <c r="QNM34" s="295"/>
      <c r="QNN34" s="295"/>
      <c r="QNO34" s="295"/>
      <c r="QNP34" s="295"/>
      <c r="QNQ34" s="295"/>
      <c r="QNR34" s="295"/>
      <c r="QNS34" s="295"/>
      <c r="QNT34" s="295"/>
      <c r="QNU34" s="295"/>
      <c r="QNV34" s="295"/>
      <c r="QNW34" s="295"/>
      <c r="QNX34" s="295"/>
      <c r="QNY34" s="295"/>
      <c r="QNZ34" s="295"/>
      <c r="QOA34" s="295"/>
      <c r="QOB34" s="295"/>
      <c r="QOC34" s="295"/>
      <c r="QOD34" s="295"/>
      <c r="QOE34" s="295"/>
      <c r="QOF34" s="295"/>
      <c r="QOG34" s="295"/>
      <c r="QOH34" s="295"/>
      <c r="QOI34" s="295"/>
      <c r="QOJ34" s="295"/>
      <c r="QOK34" s="295"/>
      <c r="QOL34" s="295"/>
      <c r="QOM34" s="295"/>
      <c r="QON34" s="295"/>
      <c r="QOO34" s="295"/>
      <c r="QOP34" s="295"/>
      <c r="QOQ34" s="295"/>
      <c r="QOR34" s="295"/>
      <c r="QOS34" s="295"/>
      <c r="QOT34" s="295"/>
      <c r="QOU34" s="295"/>
      <c r="QOV34" s="295"/>
      <c r="QOW34" s="295"/>
      <c r="QOX34" s="295"/>
      <c r="QOY34" s="295"/>
      <c r="QOZ34" s="295"/>
      <c r="QPA34" s="295"/>
      <c r="QPB34" s="295"/>
      <c r="QPC34" s="295"/>
      <c r="QPD34" s="295"/>
      <c r="QPE34" s="295"/>
      <c r="QPF34" s="295"/>
      <c r="QPG34" s="295"/>
      <c r="QPH34" s="295"/>
      <c r="QPI34" s="295"/>
      <c r="QPJ34" s="295"/>
      <c r="QPK34" s="295"/>
      <c r="QPL34" s="295"/>
      <c r="QPM34" s="295"/>
      <c r="QPN34" s="295"/>
      <c r="QPO34" s="295"/>
      <c r="QPP34" s="295"/>
      <c r="QPQ34" s="295"/>
      <c r="QPR34" s="295"/>
      <c r="QPS34" s="295"/>
      <c r="QPT34" s="295"/>
      <c r="QPU34" s="295"/>
      <c r="QPV34" s="295"/>
      <c r="QPW34" s="295"/>
      <c r="QPX34" s="295"/>
      <c r="QPY34" s="295"/>
      <c r="QPZ34" s="295"/>
      <c r="QQA34" s="295"/>
      <c r="QQB34" s="295"/>
      <c r="QQC34" s="295"/>
      <c r="QQD34" s="295"/>
      <c r="QQE34" s="295"/>
      <c r="QQF34" s="295"/>
      <c r="QQG34" s="295"/>
      <c r="QQH34" s="295"/>
      <c r="QQI34" s="295"/>
      <c r="QQJ34" s="295"/>
      <c r="QQK34" s="295"/>
      <c r="QQL34" s="295"/>
      <c r="QQM34" s="295"/>
      <c r="QQN34" s="295"/>
      <c r="QQO34" s="295"/>
      <c r="QQP34" s="295"/>
      <c r="QQQ34" s="295"/>
      <c r="QQR34" s="295"/>
      <c r="QQS34" s="295"/>
      <c r="QQT34" s="295"/>
      <c r="QQU34" s="295"/>
      <c r="QQV34" s="295"/>
      <c r="QQW34" s="295"/>
      <c r="QQX34" s="295"/>
      <c r="QQY34" s="295"/>
      <c r="QQZ34" s="295"/>
      <c r="QRA34" s="295"/>
      <c r="QRB34" s="295"/>
      <c r="QRC34" s="295"/>
      <c r="QRD34" s="295"/>
      <c r="QRE34" s="295"/>
      <c r="QRF34" s="295"/>
      <c r="QRG34" s="295"/>
      <c r="QRH34" s="295"/>
      <c r="QRI34" s="295"/>
      <c r="QRJ34" s="295"/>
      <c r="QRK34" s="295"/>
      <c r="QRL34" s="295"/>
      <c r="QRM34" s="295"/>
      <c r="QRN34" s="295"/>
      <c r="QRO34" s="295"/>
      <c r="QRP34" s="295"/>
      <c r="QRQ34" s="295"/>
      <c r="QRR34" s="295"/>
      <c r="QRS34" s="295"/>
      <c r="QRT34" s="295"/>
      <c r="QRU34" s="295"/>
      <c r="QRV34" s="295"/>
      <c r="QRW34" s="295"/>
      <c r="QRX34" s="295"/>
      <c r="QRY34" s="295"/>
      <c r="QRZ34" s="295"/>
      <c r="QSA34" s="295"/>
      <c r="QSB34" s="295"/>
      <c r="QSC34" s="295"/>
      <c r="QSD34" s="295"/>
      <c r="QSE34" s="295"/>
      <c r="QSF34" s="295"/>
      <c r="QSG34" s="295"/>
      <c r="QSH34" s="295"/>
      <c r="QSI34" s="295"/>
      <c r="QSJ34" s="295"/>
      <c r="QSK34" s="295"/>
      <c r="QSL34" s="295"/>
      <c r="QSM34" s="295"/>
      <c r="QSN34" s="295"/>
      <c r="QSO34" s="295"/>
      <c r="QSP34" s="295"/>
      <c r="QSQ34" s="295"/>
      <c r="QSR34" s="295"/>
      <c r="QSS34" s="295"/>
      <c r="QST34" s="295"/>
      <c r="QSU34" s="295"/>
      <c r="QSV34" s="295"/>
      <c r="QSW34" s="295"/>
      <c r="QSX34" s="295"/>
      <c r="QSY34" s="295"/>
      <c r="QSZ34" s="295"/>
      <c r="QTA34" s="295"/>
      <c r="QTB34" s="295"/>
      <c r="QTC34" s="295"/>
      <c r="QTD34" s="295"/>
      <c r="QTE34" s="295"/>
      <c r="QTF34" s="295"/>
      <c r="QTG34" s="295"/>
      <c r="QTH34" s="295"/>
      <c r="QTI34" s="295"/>
      <c r="QTJ34" s="295"/>
      <c r="QTK34" s="295"/>
      <c r="QTL34" s="295"/>
      <c r="QTM34" s="295"/>
      <c r="QTN34" s="295"/>
      <c r="QTO34" s="295"/>
      <c r="QTP34" s="295"/>
      <c r="QTQ34" s="295"/>
      <c r="QTR34" s="295"/>
      <c r="QTS34" s="295"/>
      <c r="QTT34" s="295"/>
      <c r="QTU34" s="295"/>
      <c r="QTV34" s="295"/>
      <c r="QTW34" s="295"/>
      <c r="QTX34" s="295"/>
      <c r="QTY34" s="295"/>
      <c r="QTZ34" s="295"/>
      <c r="QUA34" s="295"/>
      <c r="QUB34" s="295"/>
      <c r="QUC34" s="295"/>
      <c r="QUD34" s="295"/>
      <c r="QUE34" s="295"/>
      <c r="QUF34" s="295"/>
      <c r="QUG34" s="295"/>
      <c r="QUH34" s="295"/>
      <c r="QUI34" s="295"/>
      <c r="QUJ34" s="295"/>
      <c r="QUK34" s="295"/>
      <c r="QUL34" s="295"/>
      <c r="QUM34" s="295"/>
      <c r="QUN34" s="295"/>
      <c r="QUO34" s="295"/>
      <c r="QUP34" s="295"/>
      <c r="QUQ34" s="295"/>
      <c r="QUR34" s="295"/>
      <c r="QUS34" s="295"/>
      <c r="QUT34" s="295"/>
      <c r="QUU34" s="295"/>
      <c r="QUV34" s="295"/>
      <c r="QUW34" s="295"/>
      <c r="QUX34" s="295"/>
      <c r="QUY34" s="295"/>
      <c r="QUZ34" s="295"/>
      <c r="QVA34" s="295"/>
      <c r="QVB34" s="295"/>
      <c r="QVC34" s="295"/>
      <c r="QVD34" s="295"/>
      <c r="QVE34" s="295"/>
      <c r="QVF34" s="295"/>
      <c r="QVG34" s="295"/>
      <c r="QVH34" s="295"/>
      <c r="QVI34" s="295"/>
      <c r="QVJ34" s="295"/>
      <c r="QVK34" s="295"/>
      <c r="QVL34" s="295"/>
      <c r="QVM34" s="295"/>
      <c r="QVN34" s="295"/>
      <c r="QVO34" s="295"/>
      <c r="QVP34" s="295"/>
      <c r="QVQ34" s="295"/>
      <c r="QVR34" s="295"/>
      <c r="QVS34" s="295"/>
      <c r="QVT34" s="295"/>
      <c r="QVU34" s="295"/>
      <c r="QVV34" s="295"/>
      <c r="QVW34" s="295"/>
      <c r="QVX34" s="295"/>
      <c r="QVY34" s="295"/>
      <c r="QVZ34" s="295"/>
      <c r="QWA34" s="295"/>
      <c r="QWB34" s="295"/>
      <c r="QWC34" s="295"/>
      <c r="QWD34" s="295"/>
      <c r="QWE34" s="295"/>
      <c r="QWF34" s="295"/>
      <c r="QWG34" s="295"/>
      <c r="QWH34" s="295"/>
      <c r="QWI34" s="295"/>
      <c r="QWJ34" s="295"/>
      <c r="QWK34" s="295"/>
      <c r="QWL34" s="295"/>
      <c r="QWM34" s="295"/>
      <c r="QWN34" s="295"/>
      <c r="QWO34" s="295"/>
      <c r="QWP34" s="295"/>
      <c r="QWQ34" s="295"/>
      <c r="QWR34" s="295"/>
      <c r="QWS34" s="295"/>
      <c r="QWT34" s="295"/>
      <c r="QWU34" s="295"/>
      <c r="QWV34" s="295"/>
      <c r="QWW34" s="295"/>
      <c r="QWX34" s="295"/>
      <c r="QWY34" s="295"/>
      <c r="QWZ34" s="295"/>
      <c r="QXA34" s="295"/>
      <c r="QXB34" s="295"/>
      <c r="QXC34" s="295"/>
      <c r="QXD34" s="295"/>
      <c r="QXE34" s="295"/>
      <c r="QXF34" s="295"/>
      <c r="QXG34" s="295"/>
      <c r="QXH34" s="295"/>
      <c r="QXI34" s="295"/>
      <c r="QXJ34" s="295"/>
      <c r="QXK34" s="295"/>
      <c r="QXL34" s="295"/>
      <c r="QXM34" s="295"/>
      <c r="QXN34" s="295"/>
      <c r="QXO34" s="295"/>
      <c r="QXP34" s="295"/>
      <c r="QXQ34" s="295"/>
      <c r="QXR34" s="295"/>
      <c r="QXS34" s="295"/>
      <c r="QXT34" s="295"/>
      <c r="QXU34" s="295"/>
      <c r="QXV34" s="295"/>
      <c r="QXW34" s="295"/>
      <c r="QXX34" s="295"/>
      <c r="QXY34" s="295"/>
      <c r="QXZ34" s="295"/>
      <c r="QYA34" s="295"/>
      <c r="QYB34" s="295"/>
      <c r="QYC34" s="295"/>
      <c r="QYD34" s="295"/>
      <c r="QYE34" s="295"/>
      <c r="QYF34" s="295"/>
      <c r="QYG34" s="295"/>
      <c r="QYH34" s="295"/>
      <c r="QYI34" s="295"/>
      <c r="QYJ34" s="295"/>
      <c r="QYK34" s="295"/>
      <c r="QYL34" s="295"/>
      <c r="QYM34" s="295"/>
      <c r="QYN34" s="295"/>
      <c r="QYO34" s="295"/>
      <c r="QYP34" s="295"/>
      <c r="QYQ34" s="295"/>
      <c r="QYR34" s="295"/>
      <c r="QYS34" s="295"/>
      <c r="QYT34" s="295"/>
      <c r="QYU34" s="295"/>
      <c r="QYV34" s="295"/>
      <c r="QYW34" s="295"/>
      <c r="QYX34" s="295"/>
      <c r="QYY34" s="295"/>
      <c r="QYZ34" s="295"/>
      <c r="QZA34" s="295"/>
      <c r="QZB34" s="295"/>
      <c r="QZC34" s="295"/>
      <c r="QZD34" s="295"/>
      <c r="QZE34" s="295"/>
      <c r="QZF34" s="295"/>
      <c r="QZG34" s="295"/>
      <c r="QZH34" s="295"/>
      <c r="QZI34" s="295"/>
      <c r="QZJ34" s="295"/>
      <c r="QZK34" s="295"/>
      <c r="QZL34" s="295"/>
      <c r="QZM34" s="295"/>
      <c r="QZN34" s="295"/>
      <c r="QZO34" s="295"/>
      <c r="QZP34" s="295"/>
      <c r="QZQ34" s="295"/>
      <c r="QZR34" s="295"/>
      <c r="QZS34" s="295"/>
      <c r="QZT34" s="295"/>
      <c r="QZU34" s="295"/>
      <c r="QZV34" s="295"/>
      <c r="QZW34" s="295"/>
      <c r="QZX34" s="295"/>
      <c r="QZY34" s="295"/>
      <c r="QZZ34" s="295"/>
      <c r="RAA34" s="295"/>
      <c r="RAB34" s="295"/>
      <c r="RAC34" s="295"/>
      <c r="RAD34" s="295"/>
      <c r="RAE34" s="295"/>
      <c r="RAF34" s="295"/>
      <c r="RAG34" s="295"/>
      <c r="RAH34" s="295"/>
      <c r="RAI34" s="295"/>
      <c r="RAJ34" s="295"/>
      <c r="RAK34" s="295"/>
      <c r="RAL34" s="295"/>
      <c r="RAM34" s="295"/>
      <c r="RAN34" s="295"/>
      <c r="RAO34" s="295"/>
      <c r="RAP34" s="295"/>
      <c r="RAQ34" s="295"/>
      <c r="RAR34" s="295"/>
      <c r="RAS34" s="295"/>
      <c r="RAT34" s="295"/>
      <c r="RAU34" s="295"/>
      <c r="RAV34" s="295"/>
      <c r="RAW34" s="295"/>
      <c r="RAX34" s="295"/>
      <c r="RAY34" s="295"/>
      <c r="RAZ34" s="295"/>
      <c r="RBA34" s="295"/>
      <c r="RBB34" s="295"/>
      <c r="RBC34" s="295"/>
      <c r="RBD34" s="295"/>
      <c r="RBE34" s="295"/>
      <c r="RBF34" s="295"/>
      <c r="RBG34" s="295"/>
      <c r="RBH34" s="295"/>
      <c r="RBI34" s="295"/>
      <c r="RBJ34" s="295"/>
      <c r="RBK34" s="295"/>
      <c r="RBL34" s="295"/>
      <c r="RBM34" s="295"/>
      <c r="RBN34" s="295"/>
      <c r="RBO34" s="295"/>
      <c r="RBP34" s="295"/>
      <c r="RBQ34" s="295"/>
      <c r="RBR34" s="295"/>
      <c r="RBS34" s="295"/>
      <c r="RBT34" s="295"/>
      <c r="RBU34" s="295"/>
      <c r="RBV34" s="295"/>
      <c r="RBW34" s="295"/>
      <c r="RBX34" s="295"/>
      <c r="RBY34" s="295"/>
      <c r="RBZ34" s="295"/>
      <c r="RCA34" s="295"/>
      <c r="RCB34" s="295"/>
      <c r="RCC34" s="295"/>
      <c r="RCD34" s="295"/>
      <c r="RCE34" s="295"/>
      <c r="RCF34" s="295"/>
      <c r="RCG34" s="295"/>
      <c r="RCH34" s="295"/>
      <c r="RCI34" s="295"/>
      <c r="RCJ34" s="295"/>
      <c r="RCK34" s="295"/>
      <c r="RCL34" s="295"/>
      <c r="RCM34" s="295"/>
      <c r="RCN34" s="295"/>
      <c r="RCO34" s="295"/>
      <c r="RCP34" s="295"/>
      <c r="RCQ34" s="295"/>
      <c r="RCR34" s="295"/>
      <c r="RCS34" s="295"/>
      <c r="RCT34" s="295"/>
      <c r="RCU34" s="295"/>
      <c r="RCV34" s="295"/>
      <c r="RCW34" s="295"/>
      <c r="RCX34" s="295"/>
      <c r="RCY34" s="295"/>
      <c r="RCZ34" s="295"/>
      <c r="RDA34" s="295"/>
      <c r="RDB34" s="295"/>
      <c r="RDC34" s="295"/>
      <c r="RDD34" s="295"/>
      <c r="RDE34" s="295"/>
      <c r="RDF34" s="295"/>
      <c r="RDG34" s="295"/>
      <c r="RDH34" s="295"/>
      <c r="RDI34" s="295"/>
      <c r="RDJ34" s="295"/>
      <c r="RDK34" s="295"/>
      <c r="RDL34" s="295"/>
      <c r="RDM34" s="295"/>
      <c r="RDN34" s="295"/>
      <c r="RDO34" s="295"/>
      <c r="RDP34" s="295"/>
      <c r="RDQ34" s="295"/>
      <c r="RDR34" s="295"/>
      <c r="RDS34" s="295"/>
      <c r="RDT34" s="295"/>
      <c r="RDU34" s="295"/>
      <c r="RDV34" s="295"/>
      <c r="RDW34" s="295"/>
      <c r="RDX34" s="295"/>
      <c r="RDY34" s="295"/>
      <c r="RDZ34" s="295"/>
      <c r="REA34" s="295"/>
      <c r="REB34" s="295"/>
      <c r="REC34" s="295"/>
      <c r="RED34" s="295"/>
      <c r="REE34" s="295"/>
      <c r="REF34" s="295"/>
      <c r="REG34" s="295"/>
      <c r="REH34" s="295"/>
      <c r="REI34" s="295"/>
      <c r="REJ34" s="295"/>
      <c r="REK34" s="295"/>
      <c r="REL34" s="295"/>
      <c r="REM34" s="295"/>
      <c r="REN34" s="295"/>
      <c r="REO34" s="295"/>
      <c r="REP34" s="295"/>
      <c r="REQ34" s="295"/>
      <c r="RER34" s="295"/>
      <c r="RES34" s="295"/>
      <c r="RET34" s="295"/>
      <c r="REU34" s="295"/>
      <c r="REV34" s="295"/>
      <c r="REW34" s="295"/>
      <c r="REX34" s="295"/>
      <c r="REY34" s="295"/>
      <c r="REZ34" s="295"/>
      <c r="RFA34" s="295"/>
      <c r="RFB34" s="295"/>
      <c r="RFC34" s="295"/>
      <c r="RFD34" s="295"/>
      <c r="RFE34" s="295"/>
      <c r="RFF34" s="295"/>
      <c r="RFG34" s="295"/>
      <c r="RFH34" s="295"/>
      <c r="RFI34" s="295"/>
      <c r="RFJ34" s="295"/>
      <c r="RFK34" s="295"/>
      <c r="RFL34" s="295"/>
      <c r="RFM34" s="295"/>
      <c r="RFN34" s="295"/>
      <c r="RFO34" s="295"/>
      <c r="RFP34" s="295"/>
      <c r="RFQ34" s="295"/>
      <c r="RFR34" s="295"/>
      <c r="RFS34" s="295"/>
      <c r="RFT34" s="295"/>
      <c r="RFU34" s="295"/>
      <c r="RFV34" s="295"/>
      <c r="RFW34" s="295"/>
      <c r="RFX34" s="295"/>
      <c r="RFY34" s="295"/>
      <c r="RFZ34" s="295"/>
      <c r="RGA34" s="295"/>
      <c r="RGB34" s="295"/>
      <c r="RGC34" s="295"/>
      <c r="RGD34" s="295"/>
      <c r="RGE34" s="295"/>
      <c r="RGF34" s="295"/>
      <c r="RGG34" s="295"/>
      <c r="RGH34" s="295"/>
      <c r="RGI34" s="295"/>
      <c r="RGJ34" s="295"/>
      <c r="RGK34" s="295"/>
      <c r="RGL34" s="295"/>
      <c r="RGM34" s="295"/>
      <c r="RGN34" s="295"/>
      <c r="RGO34" s="295"/>
      <c r="RGP34" s="295"/>
      <c r="RGQ34" s="295"/>
      <c r="RGR34" s="295"/>
      <c r="RGS34" s="295"/>
      <c r="RGT34" s="295"/>
      <c r="RGU34" s="295"/>
      <c r="RGV34" s="295"/>
      <c r="RGW34" s="295"/>
      <c r="RGX34" s="295"/>
      <c r="RGY34" s="295"/>
      <c r="RGZ34" s="295"/>
      <c r="RHA34" s="295"/>
      <c r="RHB34" s="295"/>
      <c r="RHC34" s="295"/>
      <c r="RHD34" s="295"/>
      <c r="RHE34" s="295"/>
      <c r="RHF34" s="295"/>
      <c r="RHG34" s="295"/>
      <c r="RHH34" s="295"/>
      <c r="RHI34" s="295"/>
      <c r="RHJ34" s="295"/>
      <c r="RHK34" s="295"/>
      <c r="RHL34" s="295"/>
      <c r="RHM34" s="295"/>
      <c r="RHN34" s="295"/>
      <c r="RHO34" s="295"/>
      <c r="RHP34" s="295"/>
      <c r="RHQ34" s="295"/>
      <c r="RHR34" s="295"/>
      <c r="RHS34" s="295"/>
      <c r="RHT34" s="295"/>
      <c r="RHU34" s="295"/>
      <c r="RHV34" s="295"/>
      <c r="RHW34" s="295"/>
      <c r="RHX34" s="295"/>
      <c r="RHY34" s="295"/>
      <c r="RHZ34" s="295"/>
      <c r="RIA34" s="295"/>
      <c r="RIB34" s="295"/>
      <c r="RIC34" s="295"/>
      <c r="RID34" s="295"/>
      <c r="RIE34" s="295"/>
      <c r="RIF34" s="295"/>
      <c r="RIG34" s="295"/>
      <c r="RIH34" s="295"/>
      <c r="RII34" s="295"/>
      <c r="RIJ34" s="295"/>
      <c r="RIK34" s="295"/>
      <c r="RIL34" s="295"/>
      <c r="RIM34" s="295"/>
      <c r="RIN34" s="295"/>
      <c r="RIO34" s="295"/>
      <c r="RIP34" s="295"/>
      <c r="RIQ34" s="295"/>
      <c r="RIR34" s="295"/>
      <c r="RIS34" s="295"/>
      <c r="RIT34" s="295"/>
      <c r="RIU34" s="295"/>
      <c r="RIV34" s="295"/>
      <c r="RIW34" s="295"/>
      <c r="RIX34" s="295"/>
      <c r="RIY34" s="295"/>
      <c r="RIZ34" s="295"/>
      <c r="RJA34" s="295"/>
      <c r="RJB34" s="295"/>
      <c r="RJC34" s="295"/>
      <c r="RJD34" s="295"/>
      <c r="RJE34" s="295"/>
      <c r="RJF34" s="295"/>
      <c r="RJG34" s="295"/>
      <c r="RJH34" s="295"/>
      <c r="RJI34" s="295"/>
      <c r="RJJ34" s="295"/>
      <c r="RJK34" s="295"/>
      <c r="RJL34" s="295"/>
      <c r="RJM34" s="295"/>
      <c r="RJN34" s="295"/>
      <c r="RJO34" s="295"/>
      <c r="RJP34" s="295"/>
      <c r="RJQ34" s="295"/>
      <c r="RJR34" s="295"/>
      <c r="RJS34" s="295"/>
      <c r="RJT34" s="295"/>
      <c r="RJU34" s="295"/>
      <c r="RJV34" s="295"/>
      <c r="RJW34" s="295"/>
      <c r="RJX34" s="295"/>
      <c r="RJY34" s="295"/>
      <c r="RJZ34" s="295"/>
      <c r="RKA34" s="295"/>
      <c r="RKB34" s="295"/>
      <c r="RKC34" s="295"/>
      <c r="RKD34" s="295"/>
      <c r="RKE34" s="295"/>
      <c r="RKF34" s="295"/>
      <c r="RKG34" s="295"/>
      <c r="RKH34" s="295"/>
      <c r="RKI34" s="295"/>
      <c r="RKJ34" s="295"/>
      <c r="RKK34" s="295"/>
      <c r="RKL34" s="295"/>
      <c r="RKM34" s="295"/>
      <c r="RKN34" s="295"/>
      <c r="RKO34" s="295"/>
      <c r="RKP34" s="295"/>
      <c r="RKQ34" s="295"/>
      <c r="RKR34" s="295"/>
      <c r="RKS34" s="295"/>
      <c r="RKT34" s="295"/>
      <c r="RKU34" s="295"/>
      <c r="RKV34" s="295"/>
      <c r="RKW34" s="295"/>
      <c r="RKX34" s="295"/>
      <c r="RKY34" s="295"/>
      <c r="RKZ34" s="295"/>
      <c r="RLA34" s="295"/>
      <c r="RLB34" s="295"/>
      <c r="RLC34" s="295"/>
      <c r="RLD34" s="295"/>
      <c r="RLE34" s="295"/>
      <c r="RLF34" s="295"/>
      <c r="RLG34" s="295"/>
      <c r="RLH34" s="295"/>
      <c r="RLI34" s="295"/>
      <c r="RLJ34" s="295"/>
      <c r="RLK34" s="295"/>
      <c r="RLL34" s="295"/>
      <c r="RLM34" s="295"/>
      <c r="RLN34" s="295"/>
      <c r="RLO34" s="295"/>
      <c r="RLP34" s="295"/>
      <c r="RLQ34" s="295"/>
      <c r="RLR34" s="295"/>
      <c r="RLS34" s="295"/>
      <c r="RLT34" s="295"/>
      <c r="RLU34" s="295"/>
      <c r="RLV34" s="295"/>
      <c r="RLW34" s="295"/>
      <c r="RLX34" s="295"/>
      <c r="RLY34" s="295"/>
      <c r="RLZ34" s="295"/>
      <c r="RMA34" s="295"/>
      <c r="RMB34" s="295"/>
      <c r="RMC34" s="295"/>
      <c r="RMD34" s="295"/>
      <c r="RME34" s="295"/>
      <c r="RMF34" s="295"/>
      <c r="RMG34" s="295"/>
      <c r="RMH34" s="295"/>
      <c r="RMI34" s="295"/>
      <c r="RMJ34" s="295"/>
      <c r="RMK34" s="295"/>
      <c r="RML34" s="295"/>
      <c r="RMM34" s="295"/>
      <c r="RMN34" s="295"/>
      <c r="RMO34" s="295"/>
      <c r="RMP34" s="295"/>
      <c r="RMQ34" s="295"/>
      <c r="RMR34" s="295"/>
      <c r="RMS34" s="295"/>
      <c r="RMT34" s="295"/>
      <c r="RMU34" s="295"/>
      <c r="RMV34" s="295"/>
      <c r="RMW34" s="295"/>
      <c r="RMX34" s="295"/>
      <c r="RMY34" s="295"/>
      <c r="RMZ34" s="295"/>
      <c r="RNA34" s="295"/>
      <c r="RNB34" s="295"/>
      <c r="RNC34" s="295"/>
      <c r="RND34" s="295"/>
      <c r="RNE34" s="295"/>
      <c r="RNF34" s="295"/>
      <c r="RNG34" s="295"/>
      <c r="RNH34" s="295"/>
      <c r="RNI34" s="295"/>
      <c r="RNJ34" s="295"/>
      <c r="RNK34" s="295"/>
      <c r="RNL34" s="295"/>
      <c r="RNM34" s="295"/>
      <c r="RNN34" s="295"/>
      <c r="RNO34" s="295"/>
      <c r="RNP34" s="295"/>
      <c r="RNQ34" s="295"/>
      <c r="RNR34" s="295"/>
      <c r="RNS34" s="295"/>
      <c r="RNT34" s="295"/>
      <c r="RNU34" s="295"/>
      <c r="RNV34" s="295"/>
      <c r="RNW34" s="295"/>
      <c r="RNX34" s="295"/>
      <c r="RNY34" s="295"/>
      <c r="RNZ34" s="295"/>
      <c r="ROA34" s="295"/>
      <c r="ROB34" s="295"/>
      <c r="ROC34" s="295"/>
      <c r="ROD34" s="295"/>
      <c r="ROE34" s="295"/>
      <c r="ROF34" s="295"/>
      <c r="ROG34" s="295"/>
      <c r="ROH34" s="295"/>
      <c r="ROI34" s="295"/>
      <c r="ROJ34" s="295"/>
      <c r="ROK34" s="295"/>
      <c r="ROL34" s="295"/>
      <c r="ROM34" s="295"/>
      <c r="RON34" s="295"/>
      <c r="ROO34" s="295"/>
      <c r="ROP34" s="295"/>
      <c r="ROQ34" s="295"/>
      <c r="ROR34" s="295"/>
      <c r="ROS34" s="295"/>
      <c r="ROT34" s="295"/>
      <c r="ROU34" s="295"/>
      <c r="ROV34" s="295"/>
      <c r="ROW34" s="295"/>
      <c r="ROX34" s="295"/>
      <c r="ROY34" s="295"/>
      <c r="ROZ34" s="295"/>
      <c r="RPA34" s="295"/>
      <c r="RPB34" s="295"/>
      <c r="RPC34" s="295"/>
      <c r="RPD34" s="295"/>
      <c r="RPE34" s="295"/>
      <c r="RPF34" s="295"/>
      <c r="RPG34" s="295"/>
      <c r="RPH34" s="295"/>
      <c r="RPI34" s="295"/>
      <c r="RPJ34" s="295"/>
      <c r="RPK34" s="295"/>
      <c r="RPL34" s="295"/>
      <c r="RPM34" s="295"/>
      <c r="RPN34" s="295"/>
      <c r="RPO34" s="295"/>
      <c r="RPP34" s="295"/>
      <c r="RPQ34" s="295"/>
      <c r="RPR34" s="295"/>
      <c r="RPS34" s="295"/>
      <c r="RPT34" s="295"/>
      <c r="RPU34" s="295"/>
      <c r="RPV34" s="295"/>
      <c r="RPW34" s="295"/>
      <c r="RPX34" s="295"/>
      <c r="RPY34" s="295"/>
      <c r="RPZ34" s="295"/>
      <c r="RQA34" s="295"/>
      <c r="RQB34" s="295"/>
      <c r="RQC34" s="295"/>
      <c r="RQD34" s="295"/>
      <c r="RQE34" s="295"/>
      <c r="RQF34" s="295"/>
      <c r="RQG34" s="295"/>
      <c r="RQH34" s="295"/>
      <c r="RQI34" s="295"/>
      <c r="RQJ34" s="295"/>
      <c r="RQK34" s="295"/>
      <c r="RQL34" s="295"/>
      <c r="RQM34" s="295"/>
      <c r="RQN34" s="295"/>
      <c r="RQO34" s="295"/>
      <c r="RQP34" s="295"/>
      <c r="RQQ34" s="295"/>
      <c r="RQR34" s="295"/>
      <c r="RQS34" s="295"/>
      <c r="RQT34" s="295"/>
      <c r="RQU34" s="295"/>
      <c r="RQV34" s="295"/>
      <c r="RQW34" s="295"/>
      <c r="RQX34" s="295"/>
      <c r="RQY34" s="295"/>
      <c r="RQZ34" s="295"/>
      <c r="RRA34" s="295"/>
      <c r="RRB34" s="295"/>
      <c r="RRC34" s="295"/>
      <c r="RRD34" s="295"/>
      <c r="RRE34" s="295"/>
      <c r="RRF34" s="295"/>
      <c r="RRG34" s="295"/>
      <c r="RRH34" s="295"/>
      <c r="RRI34" s="295"/>
      <c r="RRJ34" s="295"/>
      <c r="RRK34" s="295"/>
      <c r="RRL34" s="295"/>
      <c r="RRM34" s="295"/>
      <c r="RRN34" s="295"/>
      <c r="RRO34" s="295"/>
      <c r="RRP34" s="295"/>
      <c r="RRQ34" s="295"/>
      <c r="RRR34" s="295"/>
      <c r="RRS34" s="295"/>
      <c r="RRT34" s="295"/>
      <c r="RRU34" s="295"/>
      <c r="RRV34" s="295"/>
      <c r="RRW34" s="295"/>
      <c r="RRX34" s="295"/>
      <c r="RRY34" s="295"/>
      <c r="RRZ34" s="295"/>
      <c r="RSA34" s="295"/>
      <c r="RSB34" s="295"/>
      <c r="RSC34" s="295"/>
      <c r="RSD34" s="295"/>
      <c r="RSE34" s="295"/>
      <c r="RSF34" s="295"/>
      <c r="RSG34" s="295"/>
      <c r="RSH34" s="295"/>
      <c r="RSI34" s="295"/>
      <c r="RSJ34" s="295"/>
      <c r="RSK34" s="295"/>
      <c r="RSL34" s="295"/>
      <c r="RSM34" s="295"/>
      <c r="RSN34" s="295"/>
      <c r="RSO34" s="295"/>
      <c r="RSP34" s="295"/>
      <c r="RSQ34" s="295"/>
      <c r="RSR34" s="295"/>
      <c r="RSS34" s="295"/>
      <c r="RST34" s="295"/>
      <c r="RSU34" s="295"/>
      <c r="RSV34" s="295"/>
      <c r="RSW34" s="295"/>
      <c r="RSX34" s="295"/>
      <c r="RSY34" s="295"/>
      <c r="RSZ34" s="295"/>
      <c r="RTA34" s="295"/>
      <c r="RTB34" s="295"/>
      <c r="RTC34" s="295"/>
      <c r="RTD34" s="295"/>
      <c r="RTE34" s="295"/>
      <c r="RTF34" s="295"/>
      <c r="RTG34" s="295"/>
      <c r="RTH34" s="295"/>
      <c r="RTI34" s="295"/>
      <c r="RTJ34" s="295"/>
      <c r="RTK34" s="295"/>
      <c r="RTL34" s="295"/>
      <c r="RTM34" s="295"/>
      <c r="RTN34" s="295"/>
      <c r="RTO34" s="295"/>
      <c r="RTP34" s="295"/>
      <c r="RTQ34" s="295"/>
      <c r="RTR34" s="295"/>
      <c r="RTS34" s="295"/>
      <c r="RTT34" s="295"/>
      <c r="RTU34" s="295"/>
      <c r="RTV34" s="295"/>
      <c r="RTW34" s="295"/>
      <c r="RTX34" s="295"/>
      <c r="RTY34" s="295"/>
      <c r="RTZ34" s="295"/>
      <c r="RUA34" s="295"/>
      <c r="RUB34" s="295"/>
      <c r="RUC34" s="295"/>
      <c r="RUD34" s="295"/>
      <c r="RUE34" s="295"/>
      <c r="RUF34" s="295"/>
      <c r="RUG34" s="295"/>
      <c r="RUH34" s="295"/>
      <c r="RUI34" s="295"/>
      <c r="RUJ34" s="295"/>
      <c r="RUK34" s="295"/>
      <c r="RUL34" s="295"/>
      <c r="RUM34" s="295"/>
      <c r="RUN34" s="295"/>
      <c r="RUO34" s="295"/>
      <c r="RUP34" s="295"/>
      <c r="RUQ34" s="295"/>
      <c r="RUR34" s="295"/>
      <c r="RUS34" s="295"/>
      <c r="RUT34" s="295"/>
      <c r="RUU34" s="295"/>
      <c r="RUV34" s="295"/>
      <c r="RUW34" s="295"/>
      <c r="RUX34" s="295"/>
      <c r="RUY34" s="295"/>
      <c r="RUZ34" s="295"/>
      <c r="RVA34" s="295"/>
      <c r="RVB34" s="295"/>
      <c r="RVC34" s="295"/>
      <c r="RVD34" s="295"/>
      <c r="RVE34" s="295"/>
      <c r="RVF34" s="295"/>
      <c r="RVG34" s="295"/>
      <c r="RVH34" s="295"/>
      <c r="RVI34" s="295"/>
      <c r="RVJ34" s="295"/>
      <c r="RVK34" s="295"/>
      <c r="RVL34" s="295"/>
      <c r="RVM34" s="295"/>
      <c r="RVN34" s="295"/>
      <c r="RVO34" s="295"/>
      <c r="RVP34" s="295"/>
      <c r="RVQ34" s="295"/>
      <c r="RVR34" s="295"/>
      <c r="RVS34" s="295"/>
      <c r="RVT34" s="295"/>
      <c r="RVU34" s="295"/>
      <c r="RVV34" s="295"/>
      <c r="RVW34" s="295"/>
      <c r="RVX34" s="295"/>
      <c r="RVY34" s="295"/>
      <c r="RVZ34" s="295"/>
      <c r="RWA34" s="295"/>
      <c r="RWB34" s="295"/>
      <c r="RWC34" s="295"/>
      <c r="RWD34" s="295"/>
      <c r="RWE34" s="295"/>
      <c r="RWF34" s="295"/>
      <c r="RWG34" s="295"/>
      <c r="RWH34" s="295"/>
      <c r="RWI34" s="295"/>
      <c r="RWJ34" s="295"/>
      <c r="RWK34" s="295"/>
      <c r="RWL34" s="295"/>
      <c r="RWM34" s="295"/>
      <c r="RWN34" s="295"/>
      <c r="RWO34" s="295"/>
      <c r="RWP34" s="295"/>
      <c r="RWQ34" s="295"/>
      <c r="RWR34" s="295"/>
      <c r="RWS34" s="295"/>
      <c r="RWT34" s="295"/>
      <c r="RWU34" s="295"/>
      <c r="RWV34" s="295"/>
      <c r="RWW34" s="295"/>
      <c r="RWX34" s="295"/>
      <c r="RWY34" s="295"/>
      <c r="RWZ34" s="295"/>
      <c r="RXA34" s="295"/>
      <c r="RXB34" s="295"/>
      <c r="RXC34" s="295"/>
      <c r="RXD34" s="295"/>
      <c r="RXE34" s="295"/>
      <c r="RXF34" s="295"/>
      <c r="RXG34" s="295"/>
      <c r="RXH34" s="295"/>
      <c r="RXI34" s="295"/>
      <c r="RXJ34" s="295"/>
      <c r="RXK34" s="295"/>
      <c r="RXL34" s="295"/>
      <c r="RXM34" s="295"/>
      <c r="RXN34" s="295"/>
      <c r="RXO34" s="295"/>
      <c r="RXP34" s="295"/>
      <c r="RXQ34" s="295"/>
      <c r="RXR34" s="295"/>
      <c r="RXS34" s="295"/>
      <c r="RXT34" s="295"/>
      <c r="RXU34" s="295"/>
      <c r="RXV34" s="295"/>
      <c r="RXW34" s="295"/>
      <c r="RXX34" s="295"/>
      <c r="RXY34" s="295"/>
      <c r="RXZ34" s="295"/>
      <c r="RYA34" s="295"/>
      <c r="RYB34" s="295"/>
      <c r="RYC34" s="295"/>
      <c r="RYD34" s="295"/>
      <c r="RYE34" s="295"/>
      <c r="RYF34" s="295"/>
      <c r="RYG34" s="295"/>
      <c r="RYH34" s="295"/>
      <c r="RYI34" s="295"/>
      <c r="RYJ34" s="295"/>
      <c r="RYK34" s="295"/>
      <c r="RYL34" s="295"/>
      <c r="RYM34" s="295"/>
      <c r="RYN34" s="295"/>
      <c r="RYO34" s="295"/>
      <c r="RYP34" s="295"/>
      <c r="RYQ34" s="295"/>
      <c r="RYR34" s="295"/>
      <c r="RYS34" s="295"/>
      <c r="RYT34" s="295"/>
      <c r="RYU34" s="295"/>
      <c r="RYV34" s="295"/>
      <c r="RYW34" s="295"/>
      <c r="RYX34" s="295"/>
      <c r="RYY34" s="295"/>
      <c r="RYZ34" s="295"/>
      <c r="RZA34" s="295"/>
      <c r="RZB34" s="295"/>
      <c r="RZC34" s="295"/>
      <c r="RZD34" s="295"/>
      <c r="RZE34" s="295"/>
      <c r="RZF34" s="295"/>
      <c r="RZG34" s="295"/>
      <c r="RZH34" s="295"/>
      <c r="RZI34" s="295"/>
      <c r="RZJ34" s="295"/>
      <c r="RZK34" s="295"/>
      <c r="RZL34" s="295"/>
      <c r="RZM34" s="295"/>
      <c r="RZN34" s="295"/>
      <c r="RZO34" s="295"/>
      <c r="RZP34" s="295"/>
      <c r="RZQ34" s="295"/>
      <c r="RZR34" s="295"/>
      <c r="RZS34" s="295"/>
      <c r="RZT34" s="295"/>
      <c r="RZU34" s="295"/>
      <c r="RZV34" s="295"/>
      <c r="RZW34" s="295"/>
      <c r="RZX34" s="295"/>
      <c r="RZY34" s="295"/>
      <c r="RZZ34" s="295"/>
      <c r="SAA34" s="295"/>
      <c r="SAB34" s="295"/>
      <c r="SAC34" s="295"/>
      <c r="SAD34" s="295"/>
      <c r="SAE34" s="295"/>
      <c r="SAF34" s="295"/>
      <c r="SAG34" s="295"/>
      <c r="SAH34" s="295"/>
      <c r="SAI34" s="295"/>
      <c r="SAJ34" s="295"/>
      <c r="SAK34" s="295"/>
      <c r="SAL34" s="295"/>
      <c r="SAM34" s="295"/>
      <c r="SAN34" s="295"/>
      <c r="SAO34" s="295"/>
      <c r="SAP34" s="295"/>
      <c r="SAQ34" s="295"/>
      <c r="SAR34" s="295"/>
      <c r="SAS34" s="295"/>
      <c r="SAT34" s="295"/>
      <c r="SAU34" s="295"/>
      <c r="SAV34" s="295"/>
      <c r="SAW34" s="295"/>
      <c r="SAX34" s="295"/>
      <c r="SAY34" s="295"/>
      <c r="SAZ34" s="295"/>
      <c r="SBA34" s="295"/>
      <c r="SBB34" s="295"/>
      <c r="SBC34" s="295"/>
      <c r="SBD34" s="295"/>
      <c r="SBE34" s="295"/>
      <c r="SBF34" s="295"/>
      <c r="SBG34" s="295"/>
      <c r="SBH34" s="295"/>
      <c r="SBI34" s="295"/>
      <c r="SBJ34" s="295"/>
      <c r="SBK34" s="295"/>
      <c r="SBL34" s="295"/>
      <c r="SBM34" s="295"/>
      <c r="SBN34" s="295"/>
      <c r="SBO34" s="295"/>
      <c r="SBP34" s="295"/>
      <c r="SBQ34" s="295"/>
      <c r="SBR34" s="295"/>
      <c r="SBS34" s="295"/>
      <c r="SBT34" s="295"/>
      <c r="SBU34" s="295"/>
      <c r="SBV34" s="295"/>
      <c r="SBW34" s="295"/>
      <c r="SBX34" s="295"/>
      <c r="SBY34" s="295"/>
      <c r="SBZ34" s="295"/>
      <c r="SCA34" s="295"/>
      <c r="SCB34" s="295"/>
      <c r="SCC34" s="295"/>
      <c r="SCD34" s="295"/>
      <c r="SCE34" s="295"/>
      <c r="SCF34" s="295"/>
      <c r="SCG34" s="295"/>
      <c r="SCH34" s="295"/>
      <c r="SCI34" s="295"/>
      <c r="SCJ34" s="295"/>
      <c r="SCK34" s="295"/>
      <c r="SCL34" s="295"/>
      <c r="SCM34" s="295"/>
      <c r="SCN34" s="295"/>
      <c r="SCO34" s="295"/>
      <c r="SCP34" s="295"/>
      <c r="SCQ34" s="295"/>
      <c r="SCR34" s="295"/>
      <c r="SCS34" s="295"/>
      <c r="SCT34" s="295"/>
      <c r="SCU34" s="295"/>
      <c r="SCV34" s="295"/>
      <c r="SCW34" s="295"/>
      <c r="SCX34" s="295"/>
      <c r="SCY34" s="295"/>
      <c r="SCZ34" s="295"/>
      <c r="SDA34" s="295"/>
      <c r="SDB34" s="295"/>
      <c r="SDC34" s="295"/>
      <c r="SDD34" s="295"/>
      <c r="SDE34" s="295"/>
      <c r="SDF34" s="295"/>
      <c r="SDG34" s="295"/>
      <c r="SDH34" s="295"/>
      <c r="SDI34" s="295"/>
      <c r="SDJ34" s="295"/>
      <c r="SDK34" s="295"/>
      <c r="SDL34" s="295"/>
      <c r="SDM34" s="295"/>
      <c r="SDN34" s="295"/>
      <c r="SDO34" s="295"/>
      <c r="SDP34" s="295"/>
      <c r="SDQ34" s="295"/>
      <c r="SDR34" s="295"/>
      <c r="SDS34" s="295"/>
      <c r="SDT34" s="295"/>
      <c r="SDU34" s="295"/>
      <c r="SDV34" s="295"/>
      <c r="SDW34" s="295"/>
      <c r="SDX34" s="295"/>
      <c r="SDY34" s="295"/>
      <c r="SDZ34" s="295"/>
      <c r="SEA34" s="295"/>
      <c r="SEB34" s="295"/>
      <c r="SEC34" s="295"/>
      <c r="SED34" s="295"/>
      <c r="SEE34" s="295"/>
      <c r="SEF34" s="295"/>
      <c r="SEG34" s="295"/>
      <c r="SEH34" s="295"/>
      <c r="SEI34" s="295"/>
      <c r="SEJ34" s="295"/>
      <c r="SEK34" s="295"/>
      <c r="SEL34" s="295"/>
      <c r="SEM34" s="295"/>
      <c r="SEN34" s="295"/>
      <c r="SEO34" s="295"/>
      <c r="SEP34" s="295"/>
      <c r="SEQ34" s="295"/>
      <c r="SER34" s="295"/>
      <c r="SES34" s="295"/>
      <c r="SET34" s="295"/>
      <c r="SEU34" s="295"/>
      <c r="SEV34" s="295"/>
      <c r="SEW34" s="295"/>
      <c r="SEX34" s="295"/>
      <c r="SEY34" s="295"/>
      <c r="SEZ34" s="295"/>
      <c r="SFA34" s="295"/>
      <c r="SFB34" s="295"/>
      <c r="SFC34" s="295"/>
      <c r="SFD34" s="295"/>
      <c r="SFE34" s="295"/>
      <c r="SFF34" s="295"/>
      <c r="SFG34" s="295"/>
      <c r="SFH34" s="295"/>
      <c r="SFI34" s="295"/>
      <c r="SFJ34" s="295"/>
      <c r="SFK34" s="295"/>
      <c r="SFL34" s="295"/>
      <c r="SFM34" s="295"/>
      <c r="SFN34" s="295"/>
      <c r="SFO34" s="295"/>
      <c r="SFP34" s="295"/>
      <c r="SFQ34" s="295"/>
      <c r="SFR34" s="295"/>
      <c r="SFS34" s="295"/>
      <c r="SFT34" s="295"/>
      <c r="SFU34" s="295"/>
      <c r="SFV34" s="295"/>
      <c r="SFW34" s="295"/>
      <c r="SFX34" s="295"/>
      <c r="SFY34" s="295"/>
      <c r="SFZ34" s="295"/>
      <c r="SGA34" s="295"/>
      <c r="SGB34" s="295"/>
      <c r="SGC34" s="295"/>
      <c r="SGD34" s="295"/>
      <c r="SGE34" s="295"/>
      <c r="SGF34" s="295"/>
      <c r="SGG34" s="295"/>
      <c r="SGH34" s="295"/>
      <c r="SGI34" s="295"/>
      <c r="SGJ34" s="295"/>
      <c r="SGK34" s="295"/>
      <c r="SGL34" s="295"/>
      <c r="SGM34" s="295"/>
      <c r="SGN34" s="295"/>
      <c r="SGO34" s="295"/>
      <c r="SGP34" s="295"/>
      <c r="SGQ34" s="295"/>
      <c r="SGR34" s="295"/>
      <c r="SGS34" s="295"/>
      <c r="SGT34" s="295"/>
      <c r="SGU34" s="295"/>
      <c r="SGV34" s="295"/>
      <c r="SGW34" s="295"/>
      <c r="SGX34" s="295"/>
      <c r="SGY34" s="295"/>
      <c r="SGZ34" s="295"/>
      <c r="SHA34" s="295"/>
      <c r="SHB34" s="295"/>
      <c r="SHC34" s="295"/>
      <c r="SHD34" s="295"/>
      <c r="SHE34" s="295"/>
      <c r="SHF34" s="295"/>
      <c r="SHG34" s="295"/>
      <c r="SHH34" s="295"/>
      <c r="SHI34" s="295"/>
      <c r="SHJ34" s="295"/>
      <c r="SHK34" s="295"/>
      <c r="SHL34" s="295"/>
      <c r="SHM34" s="295"/>
      <c r="SHN34" s="295"/>
      <c r="SHO34" s="295"/>
      <c r="SHP34" s="295"/>
      <c r="SHQ34" s="295"/>
      <c r="SHR34" s="295"/>
      <c r="SHS34" s="295"/>
      <c r="SHT34" s="295"/>
      <c r="SHU34" s="295"/>
      <c r="SHV34" s="295"/>
      <c r="SHW34" s="295"/>
      <c r="SHX34" s="295"/>
      <c r="SHY34" s="295"/>
      <c r="SHZ34" s="295"/>
      <c r="SIA34" s="295"/>
      <c r="SIB34" s="295"/>
      <c r="SIC34" s="295"/>
      <c r="SID34" s="295"/>
      <c r="SIE34" s="295"/>
      <c r="SIF34" s="295"/>
      <c r="SIG34" s="295"/>
      <c r="SIH34" s="295"/>
      <c r="SII34" s="295"/>
      <c r="SIJ34" s="295"/>
      <c r="SIK34" s="295"/>
      <c r="SIL34" s="295"/>
      <c r="SIM34" s="295"/>
      <c r="SIN34" s="295"/>
      <c r="SIO34" s="295"/>
      <c r="SIP34" s="295"/>
      <c r="SIQ34" s="295"/>
      <c r="SIR34" s="295"/>
      <c r="SIS34" s="295"/>
      <c r="SIT34" s="295"/>
      <c r="SIU34" s="295"/>
      <c r="SIV34" s="295"/>
      <c r="SIW34" s="295"/>
      <c r="SIX34" s="295"/>
      <c r="SIY34" s="295"/>
      <c r="SIZ34" s="295"/>
      <c r="SJA34" s="295"/>
      <c r="SJB34" s="295"/>
      <c r="SJC34" s="295"/>
      <c r="SJD34" s="295"/>
      <c r="SJE34" s="295"/>
      <c r="SJF34" s="295"/>
      <c r="SJG34" s="295"/>
      <c r="SJH34" s="295"/>
      <c r="SJI34" s="295"/>
      <c r="SJJ34" s="295"/>
      <c r="SJK34" s="295"/>
      <c r="SJL34" s="295"/>
      <c r="SJM34" s="295"/>
      <c r="SJN34" s="295"/>
      <c r="SJO34" s="295"/>
      <c r="SJP34" s="295"/>
      <c r="SJQ34" s="295"/>
      <c r="SJR34" s="295"/>
      <c r="SJS34" s="295"/>
      <c r="SJT34" s="295"/>
      <c r="SJU34" s="295"/>
      <c r="SJV34" s="295"/>
      <c r="SJW34" s="295"/>
      <c r="SJX34" s="295"/>
      <c r="SJY34" s="295"/>
      <c r="SJZ34" s="295"/>
      <c r="SKA34" s="295"/>
      <c r="SKB34" s="295"/>
      <c r="SKC34" s="295"/>
      <c r="SKD34" s="295"/>
      <c r="SKE34" s="295"/>
      <c r="SKF34" s="295"/>
      <c r="SKG34" s="295"/>
      <c r="SKH34" s="295"/>
      <c r="SKI34" s="295"/>
      <c r="SKJ34" s="295"/>
      <c r="SKK34" s="295"/>
      <c r="SKL34" s="295"/>
      <c r="SKM34" s="295"/>
      <c r="SKN34" s="295"/>
      <c r="SKO34" s="295"/>
      <c r="SKP34" s="295"/>
      <c r="SKQ34" s="295"/>
      <c r="SKR34" s="295"/>
      <c r="SKS34" s="295"/>
      <c r="SKT34" s="295"/>
      <c r="SKU34" s="295"/>
      <c r="SKV34" s="295"/>
      <c r="SKW34" s="295"/>
      <c r="SKX34" s="295"/>
      <c r="SKY34" s="295"/>
      <c r="SKZ34" s="295"/>
      <c r="SLA34" s="295"/>
      <c r="SLB34" s="295"/>
      <c r="SLC34" s="295"/>
      <c r="SLD34" s="295"/>
      <c r="SLE34" s="295"/>
      <c r="SLF34" s="295"/>
      <c r="SLG34" s="295"/>
      <c r="SLH34" s="295"/>
      <c r="SLI34" s="295"/>
      <c r="SLJ34" s="295"/>
      <c r="SLK34" s="295"/>
      <c r="SLL34" s="295"/>
      <c r="SLM34" s="295"/>
      <c r="SLN34" s="295"/>
      <c r="SLO34" s="295"/>
      <c r="SLP34" s="295"/>
      <c r="SLQ34" s="295"/>
      <c r="SLR34" s="295"/>
      <c r="SLS34" s="295"/>
      <c r="SLT34" s="295"/>
      <c r="SLU34" s="295"/>
      <c r="SLV34" s="295"/>
      <c r="SLW34" s="295"/>
      <c r="SLX34" s="295"/>
      <c r="SLY34" s="295"/>
      <c r="SLZ34" s="295"/>
      <c r="SMA34" s="295"/>
      <c r="SMB34" s="295"/>
      <c r="SMC34" s="295"/>
      <c r="SMD34" s="295"/>
      <c r="SME34" s="295"/>
      <c r="SMF34" s="295"/>
      <c r="SMG34" s="295"/>
      <c r="SMH34" s="295"/>
      <c r="SMI34" s="295"/>
      <c r="SMJ34" s="295"/>
      <c r="SMK34" s="295"/>
      <c r="SML34" s="295"/>
      <c r="SMM34" s="295"/>
      <c r="SMN34" s="295"/>
      <c r="SMO34" s="295"/>
      <c r="SMP34" s="295"/>
      <c r="SMQ34" s="295"/>
      <c r="SMR34" s="295"/>
      <c r="SMS34" s="295"/>
      <c r="SMT34" s="295"/>
      <c r="SMU34" s="295"/>
      <c r="SMV34" s="295"/>
      <c r="SMW34" s="295"/>
      <c r="SMX34" s="295"/>
      <c r="SMY34" s="295"/>
      <c r="SMZ34" s="295"/>
      <c r="SNA34" s="295"/>
      <c r="SNB34" s="295"/>
      <c r="SNC34" s="295"/>
      <c r="SND34" s="295"/>
      <c r="SNE34" s="295"/>
      <c r="SNF34" s="295"/>
      <c r="SNG34" s="295"/>
      <c r="SNH34" s="295"/>
      <c r="SNI34" s="295"/>
      <c r="SNJ34" s="295"/>
      <c r="SNK34" s="295"/>
      <c r="SNL34" s="295"/>
      <c r="SNM34" s="295"/>
      <c r="SNN34" s="295"/>
      <c r="SNO34" s="295"/>
      <c r="SNP34" s="295"/>
      <c r="SNQ34" s="295"/>
      <c r="SNR34" s="295"/>
      <c r="SNS34" s="295"/>
      <c r="SNT34" s="295"/>
      <c r="SNU34" s="295"/>
      <c r="SNV34" s="295"/>
      <c r="SNW34" s="295"/>
      <c r="SNX34" s="295"/>
      <c r="SNY34" s="295"/>
      <c r="SNZ34" s="295"/>
      <c r="SOA34" s="295"/>
      <c r="SOB34" s="295"/>
      <c r="SOC34" s="295"/>
      <c r="SOD34" s="295"/>
      <c r="SOE34" s="295"/>
      <c r="SOF34" s="295"/>
      <c r="SOG34" s="295"/>
      <c r="SOH34" s="295"/>
      <c r="SOI34" s="295"/>
      <c r="SOJ34" s="295"/>
      <c r="SOK34" s="295"/>
      <c r="SOL34" s="295"/>
      <c r="SOM34" s="295"/>
      <c r="SON34" s="295"/>
      <c r="SOO34" s="295"/>
      <c r="SOP34" s="295"/>
      <c r="SOQ34" s="295"/>
      <c r="SOR34" s="295"/>
      <c r="SOS34" s="295"/>
      <c r="SOT34" s="295"/>
      <c r="SOU34" s="295"/>
      <c r="SOV34" s="295"/>
      <c r="SOW34" s="295"/>
      <c r="SOX34" s="295"/>
      <c r="SOY34" s="295"/>
      <c r="SOZ34" s="295"/>
      <c r="SPA34" s="295"/>
      <c r="SPB34" s="295"/>
      <c r="SPC34" s="295"/>
      <c r="SPD34" s="295"/>
      <c r="SPE34" s="295"/>
      <c r="SPF34" s="295"/>
      <c r="SPG34" s="295"/>
      <c r="SPH34" s="295"/>
      <c r="SPI34" s="295"/>
      <c r="SPJ34" s="295"/>
      <c r="SPK34" s="295"/>
      <c r="SPL34" s="295"/>
      <c r="SPM34" s="295"/>
      <c r="SPN34" s="295"/>
      <c r="SPO34" s="295"/>
      <c r="SPP34" s="295"/>
      <c r="SPQ34" s="295"/>
      <c r="SPR34" s="295"/>
      <c r="SPS34" s="295"/>
      <c r="SPT34" s="295"/>
      <c r="SPU34" s="295"/>
      <c r="SPV34" s="295"/>
      <c r="SPW34" s="295"/>
      <c r="SPX34" s="295"/>
      <c r="SPY34" s="295"/>
      <c r="SPZ34" s="295"/>
      <c r="SQA34" s="295"/>
      <c r="SQB34" s="295"/>
      <c r="SQC34" s="295"/>
      <c r="SQD34" s="295"/>
      <c r="SQE34" s="295"/>
      <c r="SQF34" s="295"/>
      <c r="SQG34" s="295"/>
      <c r="SQH34" s="295"/>
      <c r="SQI34" s="295"/>
      <c r="SQJ34" s="295"/>
      <c r="SQK34" s="295"/>
      <c r="SQL34" s="295"/>
      <c r="SQM34" s="295"/>
      <c r="SQN34" s="295"/>
      <c r="SQO34" s="295"/>
      <c r="SQP34" s="295"/>
      <c r="SQQ34" s="295"/>
      <c r="SQR34" s="295"/>
      <c r="SQS34" s="295"/>
      <c r="SQT34" s="295"/>
      <c r="SQU34" s="295"/>
      <c r="SQV34" s="295"/>
      <c r="SQW34" s="295"/>
      <c r="SQX34" s="295"/>
      <c r="SQY34" s="295"/>
      <c r="SQZ34" s="295"/>
      <c r="SRA34" s="295"/>
      <c r="SRB34" s="295"/>
      <c r="SRC34" s="295"/>
      <c r="SRD34" s="295"/>
      <c r="SRE34" s="295"/>
      <c r="SRF34" s="295"/>
      <c r="SRG34" s="295"/>
      <c r="SRH34" s="295"/>
      <c r="SRI34" s="295"/>
      <c r="SRJ34" s="295"/>
      <c r="SRK34" s="295"/>
      <c r="SRL34" s="295"/>
      <c r="SRM34" s="295"/>
      <c r="SRN34" s="295"/>
      <c r="SRO34" s="295"/>
      <c r="SRP34" s="295"/>
      <c r="SRQ34" s="295"/>
      <c r="SRR34" s="295"/>
      <c r="SRS34" s="295"/>
      <c r="SRT34" s="295"/>
      <c r="SRU34" s="295"/>
      <c r="SRV34" s="295"/>
      <c r="SRW34" s="295"/>
      <c r="SRX34" s="295"/>
      <c r="SRY34" s="295"/>
      <c r="SRZ34" s="295"/>
      <c r="SSA34" s="295"/>
      <c r="SSB34" s="295"/>
      <c r="SSC34" s="295"/>
      <c r="SSD34" s="295"/>
      <c r="SSE34" s="295"/>
      <c r="SSF34" s="295"/>
      <c r="SSG34" s="295"/>
      <c r="SSH34" s="295"/>
      <c r="SSI34" s="295"/>
      <c r="SSJ34" s="295"/>
      <c r="SSK34" s="295"/>
      <c r="SSL34" s="295"/>
      <c r="SSM34" s="295"/>
      <c r="SSN34" s="295"/>
      <c r="SSO34" s="295"/>
      <c r="SSP34" s="295"/>
      <c r="SSQ34" s="295"/>
      <c r="SSR34" s="295"/>
      <c r="SSS34" s="295"/>
      <c r="SST34" s="295"/>
      <c r="SSU34" s="295"/>
      <c r="SSV34" s="295"/>
      <c r="SSW34" s="295"/>
      <c r="SSX34" s="295"/>
      <c r="SSY34" s="295"/>
      <c r="SSZ34" s="295"/>
      <c r="STA34" s="295"/>
      <c r="STB34" s="295"/>
      <c r="STC34" s="295"/>
      <c r="STD34" s="295"/>
      <c r="STE34" s="295"/>
      <c r="STF34" s="295"/>
      <c r="STG34" s="295"/>
      <c r="STH34" s="295"/>
      <c r="STI34" s="295"/>
      <c r="STJ34" s="295"/>
      <c r="STK34" s="295"/>
      <c r="STL34" s="295"/>
      <c r="STM34" s="295"/>
      <c r="STN34" s="295"/>
      <c r="STO34" s="295"/>
      <c r="STP34" s="295"/>
      <c r="STQ34" s="295"/>
      <c r="STR34" s="295"/>
      <c r="STS34" s="295"/>
      <c r="STT34" s="295"/>
      <c r="STU34" s="295"/>
      <c r="STV34" s="295"/>
      <c r="STW34" s="295"/>
      <c r="STX34" s="295"/>
      <c r="STY34" s="295"/>
      <c r="STZ34" s="295"/>
      <c r="SUA34" s="295"/>
      <c r="SUB34" s="295"/>
      <c r="SUC34" s="295"/>
      <c r="SUD34" s="295"/>
      <c r="SUE34" s="295"/>
      <c r="SUF34" s="295"/>
      <c r="SUG34" s="295"/>
      <c r="SUH34" s="295"/>
      <c r="SUI34" s="295"/>
      <c r="SUJ34" s="295"/>
      <c r="SUK34" s="295"/>
      <c r="SUL34" s="295"/>
      <c r="SUM34" s="295"/>
      <c r="SUN34" s="295"/>
      <c r="SUO34" s="295"/>
      <c r="SUP34" s="295"/>
      <c r="SUQ34" s="295"/>
      <c r="SUR34" s="295"/>
      <c r="SUS34" s="295"/>
      <c r="SUT34" s="295"/>
      <c r="SUU34" s="295"/>
      <c r="SUV34" s="295"/>
      <c r="SUW34" s="295"/>
      <c r="SUX34" s="295"/>
      <c r="SUY34" s="295"/>
      <c r="SUZ34" s="295"/>
      <c r="SVA34" s="295"/>
      <c r="SVB34" s="295"/>
      <c r="SVC34" s="295"/>
      <c r="SVD34" s="295"/>
      <c r="SVE34" s="295"/>
      <c r="SVF34" s="295"/>
      <c r="SVG34" s="295"/>
      <c r="SVH34" s="295"/>
      <c r="SVI34" s="295"/>
      <c r="SVJ34" s="295"/>
      <c r="SVK34" s="295"/>
      <c r="SVL34" s="295"/>
      <c r="SVM34" s="295"/>
      <c r="SVN34" s="295"/>
      <c r="SVO34" s="295"/>
      <c r="SVP34" s="295"/>
      <c r="SVQ34" s="295"/>
      <c r="SVR34" s="295"/>
      <c r="SVS34" s="295"/>
      <c r="SVT34" s="295"/>
      <c r="SVU34" s="295"/>
      <c r="SVV34" s="295"/>
      <c r="SVW34" s="295"/>
      <c r="SVX34" s="295"/>
      <c r="SVY34" s="295"/>
      <c r="SVZ34" s="295"/>
      <c r="SWA34" s="295"/>
      <c r="SWB34" s="295"/>
      <c r="SWC34" s="295"/>
      <c r="SWD34" s="295"/>
      <c r="SWE34" s="295"/>
      <c r="SWF34" s="295"/>
      <c r="SWG34" s="295"/>
      <c r="SWH34" s="295"/>
      <c r="SWI34" s="295"/>
      <c r="SWJ34" s="295"/>
      <c r="SWK34" s="295"/>
      <c r="SWL34" s="295"/>
      <c r="SWM34" s="295"/>
      <c r="SWN34" s="295"/>
      <c r="SWO34" s="295"/>
      <c r="SWP34" s="295"/>
      <c r="SWQ34" s="295"/>
      <c r="SWR34" s="295"/>
      <c r="SWS34" s="295"/>
      <c r="SWT34" s="295"/>
      <c r="SWU34" s="295"/>
      <c r="SWV34" s="295"/>
      <c r="SWW34" s="295"/>
      <c r="SWX34" s="295"/>
      <c r="SWY34" s="295"/>
      <c r="SWZ34" s="295"/>
      <c r="SXA34" s="295"/>
      <c r="SXB34" s="295"/>
      <c r="SXC34" s="295"/>
      <c r="SXD34" s="295"/>
      <c r="SXE34" s="295"/>
      <c r="SXF34" s="295"/>
      <c r="SXG34" s="295"/>
      <c r="SXH34" s="295"/>
      <c r="SXI34" s="295"/>
      <c r="SXJ34" s="295"/>
      <c r="SXK34" s="295"/>
      <c r="SXL34" s="295"/>
      <c r="SXM34" s="295"/>
      <c r="SXN34" s="295"/>
      <c r="SXO34" s="295"/>
      <c r="SXP34" s="295"/>
      <c r="SXQ34" s="295"/>
      <c r="SXR34" s="295"/>
      <c r="SXS34" s="295"/>
      <c r="SXT34" s="295"/>
      <c r="SXU34" s="295"/>
      <c r="SXV34" s="295"/>
      <c r="SXW34" s="295"/>
      <c r="SXX34" s="295"/>
      <c r="SXY34" s="295"/>
      <c r="SXZ34" s="295"/>
      <c r="SYA34" s="295"/>
      <c r="SYB34" s="295"/>
      <c r="SYC34" s="295"/>
      <c r="SYD34" s="295"/>
      <c r="SYE34" s="295"/>
      <c r="SYF34" s="295"/>
      <c r="SYG34" s="295"/>
      <c r="SYH34" s="295"/>
      <c r="SYI34" s="295"/>
      <c r="SYJ34" s="295"/>
      <c r="SYK34" s="295"/>
      <c r="SYL34" s="295"/>
      <c r="SYM34" s="295"/>
      <c r="SYN34" s="295"/>
      <c r="SYO34" s="295"/>
      <c r="SYP34" s="295"/>
      <c r="SYQ34" s="295"/>
      <c r="SYR34" s="295"/>
      <c r="SYS34" s="295"/>
      <c r="SYT34" s="295"/>
      <c r="SYU34" s="295"/>
      <c r="SYV34" s="295"/>
      <c r="SYW34" s="295"/>
      <c r="SYX34" s="295"/>
      <c r="SYY34" s="295"/>
      <c r="SYZ34" s="295"/>
      <c r="SZA34" s="295"/>
      <c r="SZB34" s="295"/>
      <c r="SZC34" s="295"/>
      <c r="SZD34" s="295"/>
      <c r="SZE34" s="295"/>
      <c r="SZF34" s="295"/>
      <c r="SZG34" s="295"/>
      <c r="SZH34" s="295"/>
      <c r="SZI34" s="295"/>
      <c r="SZJ34" s="295"/>
      <c r="SZK34" s="295"/>
      <c r="SZL34" s="295"/>
      <c r="SZM34" s="295"/>
      <c r="SZN34" s="295"/>
      <c r="SZO34" s="295"/>
      <c r="SZP34" s="295"/>
      <c r="SZQ34" s="295"/>
      <c r="SZR34" s="295"/>
      <c r="SZS34" s="295"/>
      <c r="SZT34" s="295"/>
      <c r="SZU34" s="295"/>
      <c r="SZV34" s="295"/>
      <c r="SZW34" s="295"/>
      <c r="SZX34" s="295"/>
      <c r="SZY34" s="295"/>
      <c r="SZZ34" s="295"/>
      <c r="TAA34" s="295"/>
      <c r="TAB34" s="295"/>
      <c r="TAC34" s="295"/>
      <c r="TAD34" s="295"/>
      <c r="TAE34" s="295"/>
      <c r="TAF34" s="295"/>
      <c r="TAG34" s="295"/>
      <c r="TAH34" s="295"/>
      <c r="TAI34" s="295"/>
      <c r="TAJ34" s="295"/>
      <c r="TAK34" s="295"/>
      <c r="TAL34" s="295"/>
      <c r="TAM34" s="295"/>
      <c r="TAN34" s="295"/>
      <c r="TAO34" s="295"/>
      <c r="TAP34" s="295"/>
      <c r="TAQ34" s="295"/>
      <c r="TAR34" s="295"/>
      <c r="TAS34" s="295"/>
      <c r="TAT34" s="295"/>
      <c r="TAU34" s="295"/>
      <c r="TAV34" s="295"/>
      <c r="TAW34" s="295"/>
      <c r="TAX34" s="295"/>
      <c r="TAY34" s="295"/>
      <c r="TAZ34" s="295"/>
      <c r="TBA34" s="295"/>
      <c r="TBB34" s="295"/>
      <c r="TBC34" s="295"/>
      <c r="TBD34" s="295"/>
      <c r="TBE34" s="295"/>
      <c r="TBF34" s="295"/>
      <c r="TBG34" s="295"/>
      <c r="TBH34" s="295"/>
      <c r="TBI34" s="295"/>
      <c r="TBJ34" s="295"/>
      <c r="TBK34" s="295"/>
      <c r="TBL34" s="295"/>
      <c r="TBM34" s="295"/>
      <c r="TBN34" s="295"/>
      <c r="TBO34" s="295"/>
      <c r="TBP34" s="295"/>
      <c r="TBQ34" s="295"/>
      <c r="TBR34" s="295"/>
      <c r="TBS34" s="295"/>
      <c r="TBT34" s="295"/>
      <c r="TBU34" s="295"/>
      <c r="TBV34" s="295"/>
      <c r="TBW34" s="295"/>
      <c r="TBX34" s="295"/>
      <c r="TBY34" s="295"/>
      <c r="TBZ34" s="295"/>
      <c r="TCA34" s="295"/>
      <c r="TCB34" s="295"/>
      <c r="TCC34" s="295"/>
      <c r="TCD34" s="295"/>
      <c r="TCE34" s="295"/>
      <c r="TCF34" s="295"/>
      <c r="TCG34" s="295"/>
      <c r="TCH34" s="295"/>
      <c r="TCI34" s="295"/>
      <c r="TCJ34" s="295"/>
      <c r="TCK34" s="295"/>
      <c r="TCL34" s="295"/>
      <c r="TCM34" s="295"/>
      <c r="TCN34" s="295"/>
      <c r="TCO34" s="295"/>
      <c r="TCP34" s="295"/>
      <c r="TCQ34" s="295"/>
      <c r="TCR34" s="295"/>
      <c r="TCS34" s="295"/>
      <c r="TCT34" s="295"/>
      <c r="TCU34" s="295"/>
      <c r="TCV34" s="295"/>
      <c r="TCW34" s="295"/>
      <c r="TCX34" s="295"/>
      <c r="TCY34" s="295"/>
      <c r="TCZ34" s="295"/>
      <c r="TDA34" s="295"/>
      <c r="TDB34" s="295"/>
      <c r="TDC34" s="295"/>
      <c r="TDD34" s="295"/>
      <c r="TDE34" s="295"/>
      <c r="TDF34" s="295"/>
      <c r="TDG34" s="295"/>
      <c r="TDH34" s="295"/>
      <c r="TDI34" s="295"/>
      <c r="TDJ34" s="295"/>
      <c r="TDK34" s="295"/>
      <c r="TDL34" s="295"/>
      <c r="TDM34" s="295"/>
      <c r="TDN34" s="295"/>
      <c r="TDO34" s="295"/>
      <c r="TDP34" s="295"/>
      <c r="TDQ34" s="295"/>
      <c r="TDR34" s="295"/>
      <c r="TDS34" s="295"/>
      <c r="TDT34" s="295"/>
      <c r="TDU34" s="295"/>
      <c r="TDV34" s="295"/>
      <c r="TDW34" s="295"/>
      <c r="TDX34" s="295"/>
      <c r="TDY34" s="295"/>
      <c r="TDZ34" s="295"/>
      <c r="TEA34" s="295"/>
      <c r="TEB34" s="295"/>
      <c r="TEC34" s="295"/>
      <c r="TED34" s="295"/>
      <c r="TEE34" s="295"/>
      <c r="TEF34" s="295"/>
      <c r="TEG34" s="295"/>
      <c r="TEH34" s="295"/>
      <c r="TEI34" s="295"/>
      <c r="TEJ34" s="295"/>
      <c r="TEK34" s="295"/>
      <c r="TEL34" s="295"/>
      <c r="TEM34" s="295"/>
      <c r="TEN34" s="295"/>
      <c r="TEO34" s="295"/>
      <c r="TEP34" s="295"/>
      <c r="TEQ34" s="295"/>
      <c r="TER34" s="295"/>
      <c r="TES34" s="295"/>
      <c r="TET34" s="295"/>
      <c r="TEU34" s="295"/>
      <c r="TEV34" s="295"/>
      <c r="TEW34" s="295"/>
      <c r="TEX34" s="295"/>
      <c r="TEY34" s="295"/>
      <c r="TEZ34" s="295"/>
      <c r="TFA34" s="295"/>
      <c r="TFB34" s="295"/>
      <c r="TFC34" s="295"/>
      <c r="TFD34" s="295"/>
      <c r="TFE34" s="295"/>
      <c r="TFF34" s="295"/>
      <c r="TFG34" s="295"/>
      <c r="TFH34" s="295"/>
      <c r="TFI34" s="295"/>
      <c r="TFJ34" s="295"/>
      <c r="TFK34" s="295"/>
      <c r="TFL34" s="295"/>
      <c r="TFM34" s="295"/>
      <c r="TFN34" s="295"/>
      <c r="TFO34" s="295"/>
      <c r="TFP34" s="295"/>
      <c r="TFQ34" s="295"/>
      <c r="TFR34" s="295"/>
      <c r="TFS34" s="295"/>
      <c r="TFT34" s="295"/>
      <c r="TFU34" s="295"/>
      <c r="TFV34" s="295"/>
      <c r="TFW34" s="295"/>
      <c r="TFX34" s="295"/>
      <c r="TFY34" s="295"/>
      <c r="TFZ34" s="295"/>
      <c r="TGA34" s="295"/>
      <c r="TGB34" s="295"/>
      <c r="TGC34" s="295"/>
      <c r="TGD34" s="295"/>
      <c r="TGE34" s="295"/>
      <c r="TGF34" s="295"/>
      <c r="TGG34" s="295"/>
      <c r="TGH34" s="295"/>
      <c r="TGI34" s="295"/>
      <c r="TGJ34" s="295"/>
      <c r="TGK34" s="295"/>
      <c r="TGL34" s="295"/>
      <c r="TGM34" s="295"/>
      <c r="TGN34" s="295"/>
      <c r="TGO34" s="295"/>
      <c r="TGP34" s="295"/>
      <c r="TGQ34" s="295"/>
      <c r="TGR34" s="295"/>
      <c r="TGS34" s="295"/>
      <c r="TGT34" s="295"/>
      <c r="TGU34" s="295"/>
      <c r="TGV34" s="295"/>
      <c r="TGW34" s="295"/>
      <c r="TGX34" s="295"/>
      <c r="TGY34" s="295"/>
      <c r="TGZ34" s="295"/>
      <c r="THA34" s="295"/>
      <c r="THB34" s="295"/>
      <c r="THC34" s="295"/>
      <c r="THD34" s="295"/>
      <c r="THE34" s="295"/>
      <c r="THF34" s="295"/>
      <c r="THG34" s="295"/>
      <c r="THH34" s="295"/>
      <c r="THI34" s="295"/>
      <c r="THJ34" s="295"/>
      <c r="THK34" s="295"/>
      <c r="THL34" s="295"/>
      <c r="THM34" s="295"/>
      <c r="THN34" s="295"/>
      <c r="THO34" s="295"/>
      <c r="THP34" s="295"/>
      <c r="THQ34" s="295"/>
      <c r="THR34" s="295"/>
      <c r="THS34" s="295"/>
      <c r="THT34" s="295"/>
      <c r="THU34" s="295"/>
      <c r="THV34" s="295"/>
      <c r="THW34" s="295"/>
      <c r="THX34" s="295"/>
      <c r="THY34" s="295"/>
      <c r="THZ34" s="295"/>
      <c r="TIA34" s="295"/>
      <c r="TIB34" s="295"/>
      <c r="TIC34" s="295"/>
      <c r="TID34" s="295"/>
      <c r="TIE34" s="295"/>
      <c r="TIF34" s="295"/>
      <c r="TIG34" s="295"/>
      <c r="TIH34" s="295"/>
      <c r="TII34" s="295"/>
      <c r="TIJ34" s="295"/>
      <c r="TIK34" s="295"/>
      <c r="TIL34" s="295"/>
      <c r="TIM34" s="295"/>
      <c r="TIN34" s="295"/>
      <c r="TIO34" s="295"/>
      <c r="TIP34" s="295"/>
      <c r="TIQ34" s="295"/>
      <c r="TIR34" s="295"/>
      <c r="TIS34" s="295"/>
      <c r="TIT34" s="295"/>
      <c r="TIU34" s="295"/>
      <c r="TIV34" s="295"/>
      <c r="TIW34" s="295"/>
      <c r="TIX34" s="295"/>
      <c r="TIY34" s="295"/>
      <c r="TIZ34" s="295"/>
      <c r="TJA34" s="295"/>
      <c r="TJB34" s="295"/>
      <c r="TJC34" s="295"/>
      <c r="TJD34" s="295"/>
      <c r="TJE34" s="295"/>
      <c r="TJF34" s="295"/>
      <c r="TJG34" s="295"/>
      <c r="TJH34" s="295"/>
      <c r="TJI34" s="295"/>
      <c r="TJJ34" s="295"/>
      <c r="TJK34" s="295"/>
      <c r="TJL34" s="295"/>
      <c r="TJM34" s="295"/>
      <c r="TJN34" s="295"/>
      <c r="TJO34" s="295"/>
      <c r="TJP34" s="295"/>
      <c r="TJQ34" s="295"/>
      <c r="TJR34" s="295"/>
      <c r="TJS34" s="295"/>
      <c r="TJT34" s="295"/>
      <c r="TJU34" s="295"/>
      <c r="TJV34" s="295"/>
      <c r="TJW34" s="295"/>
      <c r="TJX34" s="295"/>
      <c r="TJY34" s="295"/>
      <c r="TJZ34" s="295"/>
      <c r="TKA34" s="295"/>
      <c r="TKB34" s="295"/>
      <c r="TKC34" s="295"/>
      <c r="TKD34" s="295"/>
      <c r="TKE34" s="295"/>
      <c r="TKF34" s="295"/>
      <c r="TKG34" s="295"/>
      <c r="TKH34" s="295"/>
      <c r="TKI34" s="295"/>
      <c r="TKJ34" s="295"/>
      <c r="TKK34" s="295"/>
      <c r="TKL34" s="295"/>
      <c r="TKM34" s="295"/>
      <c r="TKN34" s="295"/>
      <c r="TKO34" s="295"/>
      <c r="TKP34" s="295"/>
      <c r="TKQ34" s="295"/>
      <c r="TKR34" s="295"/>
      <c r="TKS34" s="295"/>
      <c r="TKT34" s="295"/>
      <c r="TKU34" s="295"/>
      <c r="TKV34" s="295"/>
      <c r="TKW34" s="295"/>
      <c r="TKX34" s="295"/>
      <c r="TKY34" s="295"/>
      <c r="TKZ34" s="295"/>
      <c r="TLA34" s="295"/>
      <c r="TLB34" s="295"/>
      <c r="TLC34" s="295"/>
      <c r="TLD34" s="295"/>
      <c r="TLE34" s="295"/>
      <c r="TLF34" s="295"/>
      <c r="TLG34" s="295"/>
      <c r="TLH34" s="295"/>
      <c r="TLI34" s="295"/>
      <c r="TLJ34" s="295"/>
      <c r="TLK34" s="295"/>
      <c r="TLL34" s="295"/>
      <c r="TLM34" s="295"/>
      <c r="TLN34" s="295"/>
      <c r="TLO34" s="295"/>
      <c r="TLP34" s="295"/>
      <c r="TLQ34" s="295"/>
      <c r="TLR34" s="295"/>
      <c r="TLS34" s="295"/>
      <c r="TLT34" s="295"/>
      <c r="TLU34" s="295"/>
      <c r="TLV34" s="295"/>
      <c r="TLW34" s="295"/>
      <c r="TLX34" s="295"/>
      <c r="TLY34" s="295"/>
      <c r="TLZ34" s="295"/>
      <c r="TMA34" s="295"/>
      <c r="TMB34" s="295"/>
      <c r="TMC34" s="295"/>
      <c r="TMD34" s="295"/>
      <c r="TME34" s="295"/>
      <c r="TMF34" s="295"/>
      <c r="TMG34" s="295"/>
      <c r="TMH34" s="295"/>
      <c r="TMI34" s="295"/>
      <c r="TMJ34" s="295"/>
      <c r="TMK34" s="295"/>
      <c r="TML34" s="295"/>
      <c r="TMM34" s="295"/>
      <c r="TMN34" s="295"/>
      <c r="TMO34" s="295"/>
      <c r="TMP34" s="295"/>
      <c r="TMQ34" s="295"/>
      <c r="TMR34" s="295"/>
      <c r="TMS34" s="295"/>
      <c r="TMT34" s="295"/>
      <c r="TMU34" s="295"/>
      <c r="TMV34" s="295"/>
      <c r="TMW34" s="295"/>
      <c r="TMX34" s="295"/>
      <c r="TMY34" s="295"/>
      <c r="TMZ34" s="295"/>
      <c r="TNA34" s="295"/>
      <c r="TNB34" s="295"/>
      <c r="TNC34" s="295"/>
      <c r="TND34" s="295"/>
      <c r="TNE34" s="295"/>
      <c r="TNF34" s="295"/>
      <c r="TNG34" s="295"/>
      <c r="TNH34" s="295"/>
      <c r="TNI34" s="295"/>
      <c r="TNJ34" s="295"/>
      <c r="TNK34" s="295"/>
      <c r="TNL34" s="295"/>
      <c r="TNM34" s="295"/>
      <c r="TNN34" s="295"/>
      <c r="TNO34" s="295"/>
      <c r="TNP34" s="295"/>
      <c r="TNQ34" s="295"/>
      <c r="TNR34" s="295"/>
      <c r="TNS34" s="295"/>
      <c r="TNT34" s="295"/>
      <c r="TNU34" s="295"/>
      <c r="TNV34" s="295"/>
      <c r="TNW34" s="295"/>
      <c r="TNX34" s="295"/>
      <c r="TNY34" s="295"/>
      <c r="TNZ34" s="295"/>
      <c r="TOA34" s="295"/>
      <c r="TOB34" s="295"/>
      <c r="TOC34" s="295"/>
      <c r="TOD34" s="295"/>
      <c r="TOE34" s="295"/>
      <c r="TOF34" s="295"/>
      <c r="TOG34" s="295"/>
      <c r="TOH34" s="295"/>
      <c r="TOI34" s="295"/>
      <c r="TOJ34" s="295"/>
      <c r="TOK34" s="295"/>
      <c r="TOL34" s="295"/>
      <c r="TOM34" s="295"/>
      <c r="TON34" s="295"/>
      <c r="TOO34" s="295"/>
      <c r="TOP34" s="295"/>
      <c r="TOQ34" s="295"/>
      <c r="TOR34" s="295"/>
      <c r="TOS34" s="295"/>
      <c r="TOT34" s="295"/>
      <c r="TOU34" s="295"/>
      <c r="TOV34" s="295"/>
      <c r="TOW34" s="295"/>
      <c r="TOX34" s="295"/>
      <c r="TOY34" s="295"/>
      <c r="TOZ34" s="295"/>
      <c r="TPA34" s="295"/>
      <c r="TPB34" s="295"/>
      <c r="TPC34" s="295"/>
      <c r="TPD34" s="295"/>
      <c r="TPE34" s="295"/>
      <c r="TPF34" s="295"/>
      <c r="TPG34" s="295"/>
      <c r="TPH34" s="295"/>
      <c r="TPI34" s="295"/>
      <c r="TPJ34" s="295"/>
      <c r="TPK34" s="295"/>
      <c r="TPL34" s="295"/>
      <c r="TPM34" s="295"/>
      <c r="TPN34" s="295"/>
      <c r="TPO34" s="295"/>
      <c r="TPP34" s="295"/>
      <c r="TPQ34" s="295"/>
      <c r="TPR34" s="295"/>
      <c r="TPS34" s="295"/>
      <c r="TPT34" s="295"/>
      <c r="TPU34" s="295"/>
      <c r="TPV34" s="295"/>
      <c r="TPW34" s="295"/>
      <c r="TPX34" s="295"/>
      <c r="TPY34" s="295"/>
      <c r="TPZ34" s="295"/>
      <c r="TQA34" s="295"/>
      <c r="TQB34" s="295"/>
      <c r="TQC34" s="295"/>
      <c r="TQD34" s="295"/>
      <c r="TQE34" s="295"/>
      <c r="TQF34" s="295"/>
      <c r="TQG34" s="295"/>
      <c r="TQH34" s="295"/>
      <c r="TQI34" s="295"/>
      <c r="TQJ34" s="295"/>
      <c r="TQK34" s="295"/>
      <c r="TQL34" s="295"/>
      <c r="TQM34" s="295"/>
      <c r="TQN34" s="295"/>
      <c r="TQO34" s="295"/>
      <c r="TQP34" s="295"/>
      <c r="TQQ34" s="295"/>
      <c r="TQR34" s="295"/>
      <c r="TQS34" s="295"/>
      <c r="TQT34" s="295"/>
      <c r="TQU34" s="295"/>
      <c r="TQV34" s="295"/>
      <c r="TQW34" s="295"/>
      <c r="TQX34" s="295"/>
      <c r="TQY34" s="295"/>
      <c r="TQZ34" s="295"/>
      <c r="TRA34" s="295"/>
      <c r="TRB34" s="295"/>
      <c r="TRC34" s="295"/>
      <c r="TRD34" s="295"/>
      <c r="TRE34" s="295"/>
      <c r="TRF34" s="295"/>
      <c r="TRG34" s="295"/>
      <c r="TRH34" s="295"/>
      <c r="TRI34" s="295"/>
      <c r="TRJ34" s="295"/>
      <c r="TRK34" s="295"/>
      <c r="TRL34" s="295"/>
      <c r="TRM34" s="295"/>
      <c r="TRN34" s="295"/>
      <c r="TRO34" s="295"/>
      <c r="TRP34" s="295"/>
      <c r="TRQ34" s="295"/>
      <c r="TRR34" s="295"/>
      <c r="TRS34" s="295"/>
      <c r="TRT34" s="295"/>
      <c r="TRU34" s="295"/>
      <c r="TRV34" s="295"/>
      <c r="TRW34" s="295"/>
      <c r="TRX34" s="295"/>
      <c r="TRY34" s="295"/>
      <c r="TRZ34" s="295"/>
      <c r="TSA34" s="295"/>
      <c r="TSB34" s="295"/>
      <c r="TSC34" s="295"/>
      <c r="TSD34" s="295"/>
      <c r="TSE34" s="295"/>
      <c r="TSF34" s="295"/>
      <c r="TSG34" s="295"/>
      <c r="TSH34" s="295"/>
      <c r="TSI34" s="295"/>
      <c r="TSJ34" s="295"/>
      <c r="TSK34" s="295"/>
      <c r="TSL34" s="295"/>
      <c r="TSM34" s="295"/>
      <c r="TSN34" s="295"/>
      <c r="TSO34" s="295"/>
      <c r="TSP34" s="295"/>
      <c r="TSQ34" s="295"/>
      <c r="TSR34" s="295"/>
      <c r="TSS34" s="295"/>
      <c r="TST34" s="295"/>
      <c r="TSU34" s="295"/>
      <c r="TSV34" s="295"/>
      <c r="TSW34" s="295"/>
      <c r="TSX34" s="295"/>
      <c r="TSY34" s="295"/>
      <c r="TSZ34" s="295"/>
      <c r="TTA34" s="295"/>
      <c r="TTB34" s="295"/>
      <c r="TTC34" s="295"/>
      <c r="TTD34" s="295"/>
      <c r="TTE34" s="295"/>
      <c r="TTF34" s="295"/>
      <c r="TTG34" s="295"/>
      <c r="TTH34" s="295"/>
      <c r="TTI34" s="295"/>
      <c r="TTJ34" s="295"/>
      <c r="TTK34" s="295"/>
      <c r="TTL34" s="295"/>
      <c r="TTM34" s="295"/>
      <c r="TTN34" s="295"/>
      <c r="TTO34" s="295"/>
      <c r="TTP34" s="295"/>
      <c r="TTQ34" s="295"/>
      <c r="TTR34" s="295"/>
      <c r="TTS34" s="295"/>
      <c r="TTT34" s="295"/>
      <c r="TTU34" s="295"/>
      <c r="TTV34" s="295"/>
      <c r="TTW34" s="295"/>
      <c r="TTX34" s="295"/>
      <c r="TTY34" s="295"/>
      <c r="TTZ34" s="295"/>
      <c r="TUA34" s="295"/>
      <c r="TUB34" s="295"/>
      <c r="TUC34" s="295"/>
      <c r="TUD34" s="295"/>
      <c r="TUE34" s="295"/>
      <c r="TUF34" s="295"/>
      <c r="TUG34" s="295"/>
      <c r="TUH34" s="295"/>
      <c r="TUI34" s="295"/>
      <c r="TUJ34" s="295"/>
      <c r="TUK34" s="295"/>
      <c r="TUL34" s="295"/>
      <c r="TUM34" s="295"/>
      <c r="TUN34" s="295"/>
      <c r="TUO34" s="295"/>
      <c r="TUP34" s="295"/>
      <c r="TUQ34" s="295"/>
      <c r="TUR34" s="295"/>
      <c r="TUS34" s="295"/>
      <c r="TUT34" s="295"/>
      <c r="TUU34" s="295"/>
      <c r="TUV34" s="295"/>
      <c r="TUW34" s="295"/>
      <c r="TUX34" s="295"/>
      <c r="TUY34" s="295"/>
      <c r="TUZ34" s="295"/>
      <c r="TVA34" s="295"/>
      <c r="TVB34" s="295"/>
      <c r="TVC34" s="295"/>
      <c r="TVD34" s="295"/>
      <c r="TVE34" s="295"/>
      <c r="TVF34" s="295"/>
      <c r="TVG34" s="295"/>
      <c r="TVH34" s="295"/>
      <c r="TVI34" s="295"/>
      <c r="TVJ34" s="295"/>
      <c r="TVK34" s="295"/>
      <c r="TVL34" s="295"/>
      <c r="TVM34" s="295"/>
      <c r="TVN34" s="295"/>
      <c r="TVO34" s="295"/>
      <c r="TVP34" s="295"/>
      <c r="TVQ34" s="295"/>
      <c r="TVR34" s="295"/>
      <c r="TVS34" s="295"/>
      <c r="TVT34" s="295"/>
      <c r="TVU34" s="295"/>
      <c r="TVV34" s="295"/>
      <c r="TVW34" s="295"/>
      <c r="TVX34" s="295"/>
      <c r="TVY34" s="295"/>
      <c r="TVZ34" s="295"/>
      <c r="TWA34" s="295"/>
      <c r="TWB34" s="295"/>
      <c r="TWC34" s="295"/>
      <c r="TWD34" s="295"/>
      <c r="TWE34" s="295"/>
      <c r="TWF34" s="295"/>
      <c r="TWG34" s="295"/>
      <c r="TWH34" s="295"/>
      <c r="TWI34" s="295"/>
      <c r="TWJ34" s="295"/>
      <c r="TWK34" s="295"/>
      <c r="TWL34" s="295"/>
      <c r="TWM34" s="295"/>
      <c r="TWN34" s="295"/>
      <c r="TWO34" s="295"/>
      <c r="TWP34" s="295"/>
      <c r="TWQ34" s="295"/>
      <c r="TWR34" s="295"/>
      <c r="TWS34" s="295"/>
      <c r="TWT34" s="295"/>
      <c r="TWU34" s="295"/>
      <c r="TWV34" s="295"/>
      <c r="TWW34" s="295"/>
      <c r="TWX34" s="295"/>
      <c r="TWY34" s="295"/>
      <c r="TWZ34" s="295"/>
      <c r="TXA34" s="295"/>
      <c r="TXB34" s="295"/>
      <c r="TXC34" s="295"/>
      <c r="TXD34" s="295"/>
      <c r="TXE34" s="295"/>
      <c r="TXF34" s="295"/>
      <c r="TXG34" s="295"/>
      <c r="TXH34" s="295"/>
      <c r="TXI34" s="295"/>
      <c r="TXJ34" s="295"/>
      <c r="TXK34" s="295"/>
      <c r="TXL34" s="295"/>
      <c r="TXM34" s="295"/>
      <c r="TXN34" s="295"/>
      <c r="TXO34" s="295"/>
      <c r="TXP34" s="295"/>
      <c r="TXQ34" s="295"/>
      <c r="TXR34" s="295"/>
      <c r="TXS34" s="295"/>
      <c r="TXT34" s="295"/>
      <c r="TXU34" s="295"/>
      <c r="TXV34" s="295"/>
      <c r="TXW34" s="295"/>
      <c r="TXX34" s="295"/>
      <c r="TXY34" s="295"/>
      <c r="TXZ34" s="295"/>
      <c r="TYA34" s="295"/>
      <c r="TYB34" s="295"/>
      <c r="TYC34" s="295"/>
      <c r="TYD34" s="295"/>
      <c r="TYE34" s="295"/>
      <c r="TYF34" s="295"/>
      <c r="TYG34" s="295"/>
      <c r="TYH34" s="295"/>
      <c r="TYI34" s="295"/>
      <c r="TYJ34" s="295"/>
      <c r="TYK34" s="295"/>
      <c r="TYL34" s="295"/>
      <c r="TYM34" s="295"/>
      <c r="TYN34" s="295"/>
      <c r="TYO34" s="295"/>
      <c r="TYP34" s="295"/>
      <c r="TYQ34" s="295"/>
      <c r="TYR34" s="295"/>
      <c r="TYS34" s="295"/>
      <c r="TYT34" s="295"/>
      <c r="TYU34" s="295"/>
      <c r="TYV34" s="295"/>
      <c r="TYW34" s="295"/>
      <c r="TYX34" s="295"/>
      <c r="TYY34" s="295"/>
      <c r="TYZ34" s="295"/>
      <c r="TZA34" s="295"/>
      <c r="TZB34" s="295"/>
      <c r="TZC34" s="295"/>
      <c r="TZD34" s="295"/>
      <c r="TZE34" s="295"/>
      <c r="TZF34" s="295"/>
      <c r="TZG34" s="295"/>
      <c r="TZH34" s="295"/>
      <c r="TZI34" s="295"/>
      <c r="TZJ34" s="295"/>
      <c r="TZK34" s="295"/>
      <c r="TZL34" s="295"/>
      <c r="TZM34" s="295"/>
      <c r="TZN34" s="295"/>
      <c r="TZO34" s="295"/>
      <c r="TZP34" s="295"/>
      <c r="TZQ34" s="295"/>
      <c r="TZR34" s="295"/>
      <c r="TZS34" s="295"/>
      <c r="TZT34" s="295"/>
      <c r="TZU34" s="295"/>
      <c r="TZV34" s="295"/>
      <c r="TZW34" s="295"/>
      <c r="TZX34" s="295"/>
      <c r="TZY34" s="295"/>
      <c r="TZZ34" s="295"/>
      <c r="UAA34" s="295"/>
      <c r="UAB34" s="295"/>
      <c r="UAC34" s="295"/>
      <c r="UAD34" s="295"/>
      <c r="UAE34" s="295"/>
      <c r="UAF34" s="295"/>
      <c r="UAG34" s="295"/>
      <c r="UAH34" s="295"/>
      <c r="UAI34" s="295"/>
      <c r="UAJ34" s="295"/>
      <c r="UAK34" s="295"/>
      <c r="UAL34" s="295"/>
      <c r="UAM34" s="295"/>
      <c r="UAN34" s="295"/>
      <c r="UAO34" s="295"/>
      <c r="UAP34" s="295"/>
      <c r="UAQ34" s="295"/>
      <c r="UAR34" s="295"/>
      <c r="UAS34" s="295"/>
      <c r="UAT34" s="295"/>
      <c r="UAU34" s="295"/>
      <c r="UAV34" s="295"/>
      <c r="UAW34" s="295"/>
      <c r="UAX34" s="295"/>
      <c r="UAY34" s="295"/>
      <c r="UAZ34" s="295"/>
      <c r="UBA34" s="295"/>
      <c r="UBB34" s="295"/>
      <c r="UBC34" s="295"/>
      <c r="UBD34" s="295"/>
      <c r="UBE34" s="295"/>
      <c r="UBF34" s="295"/>
      <c r="UBG34" s="295"/>
      <c r="UBH34" s="295"/>
      <c r="UBI34" s="295"/>
      <c r="UBJ34" s="295"/>
      <c r="UBK34" s="295"/>
      <c r="UBL34" s="295"/>
      <c r="UBM34" s="295"/>
      <c r="UBN34" s="295"/>
      <c r="UBO34" s="295"/>
      <c r="UBP34" s="295"/>
      <c r="UBQ34" s="295"/>
      <c r="UBR34" s="295"/>
      <c r="UBS34" s="295"/>
      <c r="UBT34" s="295"/>
      <c r="UBU34" s="295"/>
      <c r="UBV34" s="295"/>
      <c r="UBW34" s="295"/>
      <c r="UBX34" s="295"/>
      <c r="UBY34" s="295"/>
      <c r="UBZ34" s="295"/>
      <c r="UCA34" s="295"/>
      <c r="UCB34" s="295"/>
      <c r="UCC34" s="295"/>
      <c r="UCD34" s="295"/>
      <c r="UCE34" s="295"/>
      <c r="UCF34" s="295"/>
      <c r="UCG34" s="295"/>
      <c r="UCH34" s="295"/>
      <c r="UCI34" s="295"/>
      <c r="UCJ34" s="295"/>
      <c r="UCK34" s="295"/>
      <c r="UCL34" s="295"/>
      <c r="UCM34" s="295"/>
      <c r="UCN34" s="295"/>
      <c r="UCO34" s="295"/>
      <c r="UCP34" s="295"/>
      <c r="UCQ34" s="295"/>
      <c r="UCR34" s="295"/>
      <c r="UCS34" s="295"/>
      <c r="UCT34" s="295"/>
      <c r="UCU34" s="295"/>
      <c r="UCV34" s="295"/>
      <c r="UCW34" s="295"/>
      <c r="UCX34" s="295"/>
      <c r="UCY34" s="295"/>
      <c r="UCZ34" s="295"/>
      <c r="UDA34" s="295"/>
      <c r="UDB34" s="295"/>
      <c r="UDC34" s="295"/>
      <c r="UDD34" s="295"/>
      <c r="UDE34" s="295"/>
      <c r="UDF34" s="295"/>
      <c r="UDG34" s="295"/>
      <c r="UDH34" s="295"/>
      <c r="UDI34" s="295"/>
      <c r="UDJ34" s="295"/>
      <c r="UDK34" s="295"/>
      <c r="UDL34" s="295"/>
      <c r="UDM34" s="295"/>
      <c r="UDN34" s="295"/>
      <c r="UDO34" s="295"/>
      <c r="UDP34" s="295"/>
      <c r="UDQ34" s="295"/>
      <c r="UDR34" s="295"/>
      <c r="UDS34" s="295"/>
      <c r="UDT34" s="295"/>
      <c r="UDU34" s="295"/>
      <c r="UDV34" s="295"/>
      <c r="UDW34" s="295"/>
      <c r="UDX34" s="295"/>
      <c r="UDY34" s="295"/>
      <c r="UDZ34" s="295"/>
      <c r="UEA34" s="295"/>
      <c r="UEB34" s="295"/>
      <c r="UEC34" s="295"/>
      <c r="UED34" s="295"/>
      <c r="UEE34" s="295"/>
      <c r="UEF34" s="295"/>
      <c r="UEG34" s="295"/>
      <c r="UEH34" s="295"/>
      <c r="UEI34" s="295"/>
      <c r="UEJ34" s="295"/>
      <c r="UEK34" s="295"/>
      <c r="UEL34" s="295"/>
      <c r="UEM34" s="295"/>
      <c r="UEN34" s="295"/>
      <c r="UEO34" s="295"/>
      <c r="UEP34" s="295"/>
      <c r="UEQ34" s="295"/>
      <c r="UER34" s="295"/>
      <c r="UES34" s="295"/>
      <c r="UET34" s="295"/>
      <c r="UEU34" s="295"/>
      <c r="UEV34" s="295"/>
      <c r="UEW34" s="295"/>
      <c r="UEX34" s="295"/>
      <c r="UEY34" s="295"/>
      <c r="UEZ34" s="295"/>
      <c r="UFA34" s="295"/>
      <c r="UFB34" s="295"/>
      <c r="UFC34" s="295"/>
      <c r="UFD34" s="295"/>
      <c r="UFE34" s="295"/>
      <c r="UFF34" s="295"/>
      <c r="UFG34" s="295"/>
      <c r="UFH34" s="295"/>
      <c r="UFI34" s="295"/>
      <c r="UFJ34" s="295"/>
      <c r="UFK34" s="295"/>
      <c r="UFL34" s="295"/>
      <c r="UFM34" s="295"/>
      <c r="UFN34" s="295"/>
      <c r="UFO34" s="295"/>
      <c r="UFP34" s="295"/>
      <c r="UFQ34" s="295"/>
      <c r="UFR34" s="295"/>
      <c r="UFS34" s="295"/>
      <c r="UFT34" s="295"/>
      <c r="UFU34" s="295"/>
      <c r="UFV34" s="295"/>
      <c r="UFW34" s="295"/>
      <c r="UFX34" s="295"/>
      <c r="UFY34" s="295"/>
      <c r="UFZ34" s="295"/>
      <c r="UGA34" s="295"/>
      <c r="UGB34" s="295"/>
      <c r="UGC34" s="295"/>
      <c r="UGD34" s="295"/>
      <c r="UGE34" s="295"/>
      <c r="UGF34" s="295"/>
      <c r="UGG34" s="295"/>
      <c r="UGH34" s="295"/>
      <c r="UGI34" s="295"/>
      <c r="UGJ34" s="295"/>
      <c r="UGK34" s="295"/>
      <c r="UGL34" s="295"/>
      <c r="UGM34" s="295"/>
      <c r="UGN34" s="295"/>
      <c r="UGO34" s="295"/>
      <c r="UGP34" s="295"/>
      <c r="UGQ34" s="295"/>
      <c r="UGR34" s="295"/>
      <c r="UGS34" s="295"/>
      <c r="UGT34" s="295"/>
      <c r="UGU34" s="295"/>
      <c r="UGV34" s="295"/>
      <c r="UGW34" s="295"/>
      <c r="UGX34" s="295"/>
      <c r="UGY34" s="295"/>
      <c r="UGZ34" s="295"/>
      <c r="UHA34" s="295"/>
      <c r="UHB34" s="295"/>
      <c r="UHC34" s="295"/>
      <c r="UHD34" s="295"/>
      <c r="UHE34" s="295"/>
      <c r="UHF34" s="295"/>
      <c r="UHG34" s="295"/>
      <c r="UHH34" s="295"/>
      <c r="UHI34" s="295"/>
      <c r="UHJ34" s="295"/>
      <c r="UHK34" s="295"/>
      <c r="UHL34" s="295"/>
      <c r="UHM34" s="295"/>
      <c r="UHN34" s="295"/>
      <c r="UHO34" s="295"/>
      <c r="UHP34" s="295"/>
      <c r="UHQ34" s="295"/>
      <c r="UHR34" s="295"/>
      <c r="UHS34" s="295"/>
      <c r="UHT34" s="295"/>
      <c r="UHU34" s="295"/>
      <c r="UHV34" s="295"/>
      <c r="UHW34" s="295"/>
      <c r="UHX34" s="295"/>
      <c r="UHY34" s="295"/>
      <c r="UHZ34" s="295"/>
      <c r="UIA34" s="295"/>
      <c r="UIB34" s="295"/>
      <c r="UIC34" s="295"/>
      <c r="UID34" s="295"/>
      <c r="UIE34" s="295"/>
      <c r="UIF34" s="295"/>
      <c r="UIG34" s="295"/>
      <c r="UIH34" s="295"/>
      <c r="UII34" s="295"/>
      <c r="UIJ34" s="295"/>
      <c r="UIK34" s="295"/>
      <c r="UIL34" s="295"/>
      <c r="UIM34" s="295"/>
      <c r="UIN34" s="295"/>
      <c r="UIO34" s="295"/>
      <c r="UIP34" s="295"/>
      <c r="UIQ34" s="295"/>
      <c r="UIR34" s="295"/>
      <c r="UIS34" s="295"/>
      <c r="UIT34" s="295"/>
      <c r="UIU34" s="295"/>
      <c r="UIV34" s="295"/>
      <c r="UIW34" s="295"/>
      <c r="UIX34" s="295"/>
      <c r="UIY34" s="295"/>
      <c r="UIZ34" s="295"/>
      <c r="UJA34" s="295"/>
      <c r="UJB34" s="295"/>
      <c r="UJC34" s="295"/>
      <c r="UJD34" s="295"/>
      <c r="UJE34" s="295"/>
      <c r="UJF34" s="295"/>
      <c r="UJG34" s="295"/>
      <c r="UJH34" s="295"/>
      <c r="UJI34" s="295"/>
      <c r="UJJ34" s="295"/>
      <c r="UJK34" s="295"/>
      <c r="UJL34" s="295"/>
      <c r="UJM34" s="295"/>
      <c r="UJN34" s="295"/>
      <c r="UJO34" s="295"/>
      <c r="UJP34" s="295"/>
      <c r="UJQ34" s="295"/>
      <c r="UJR34" s="295"/>
      <c r="UJS34" s="295"/>
      <c r="UJT34" s="295"/>
      <c r="UJU34" s="295"/>
      <c r="UJV34" s="295"/>
      <c r="UJW34" s="295"/>
      <c r="UJX34" s="295"/>
      <c r="UJY34" s="295"/>
      <c r="UJZ34" s="295"/>
      <c r="UKA34" s="295"/>
      <c r="UKB34" s="295"/>
      <c r="UKC34" s="295"/>
      <c r="UKD34" s="295"/>
      <c r="UKE34" s="295"/>
      <c r="UKF34" s="295"/>
      <c r="UKG34" s="295"/>
      <c r="UKH34" s="295"/>
      <c r="UKI34" s="295"/>
      <c r="UKJ34" s="295"/>
      <c r="UKK34" s="295"/>
      <c r="UKL34" s="295"/>
      <c r="UKM34" s="295"/>
      <c r="UKN34" s="295"/>
      <c r="UKO34" s="295"/>
      <c r="UKP34" s="295"/>
      <c r="UKQ34" s="295"/>
      <c r="UKR34" s="295"/>
      <c r="UKS34" s="295"/>
      <c r="UKT34" s="295"/>
      <c r="UKU34" s="295"/>
      <c r="UKV34" s="295"/>
      <c r="UKW34" s="295"/>
      <c r="UKX34" s="295"/>
      <c r="UKY34" s="295"/>
      <c r="UKZ34" s="295"/>
      <c r="ULA34" s="295"/>
      <c r="ULB34" s="295"/>
      <c r="ULC34" s="295"/>
      <c r="ULD34" s="295"/>
      <c r="ULE34" s="295"/>
      <c r="ULF34" s="295"/>
      <c r="ULG34" s="295"/>
      <c r="ULH34" s="295"/>
      <c r="ULI34" s="295"/>
      <c r="ULJ34" s="295"/>
      <c r="ULK34" s="295"/>
      <c r="ULL34" s="295"/>
      <c r="ULM34" s="295"/>
      <c r="ULN34" s="295"/>
      <c r="ULO34" s="295"/>
      <c r="ULP34" s="295"/>
      <c r="ULQ34" s="295"/>
      <c r="ULR34" s="295"/>
      <c r="ULS34" s="295"/>
      <c r="ULT34" s="295"/>
      <c r="ULU34" s="295"/>
      <c r="ULV34" s="295"/>
      <c r="ULW34" s="295"/>
      <c r="ULX34" s="295"/>
      <c r="ULY34" s="295"/>
      <c r="ULZ34" s="295"/>
      <c r="UMA34" s="295"/>
      <c r="UMB34" s="295"/>
      <c r="UMC34" s="295"/>
      <c r="UMD34" s="295"/>
      <c r="UME34" s="295"/>
      <c r="UMF34" s="295"/>
      <c r="UMG34" s="295"/>
      <c r="UMH34" s="295"/>
      <c r="UMI34" s="295"/>
      <c r="UMJ34" s="295"/>
      <c r="UMK34" s="295"/>
      <c r="UML34" s="295"/>
      <c r="UMM34" s="295"/>
      <c r="UMN34" s="295"/>
      <c r="UMO34" s="295"/>
      <c r="UMP34" s="295"/>
      <c r="UMQ34" s="295"/>
      <c r="UMR34" s="295"/>
      <c r="UMS34" s="295"/>
      <c r="UMT34" s="295"/>
      <c r="UMU34" s="295"/>
      <c r="UMV34" s="295"/>
      <c r="UMW34" s="295"/>
      <c r="UMX34" s="295"/>
      <c r="UMY34" s="295"/>
      <c r="UMZ34" s="295"/>
      <c r="UNA34" s="295"/>
      <c r="UNB34" s="295"/>
      <c r="UNC34" s="295"/>
      <c r="UND34" s="295"/>
      <c r="UNE34" s="295"/>
      <c r="UNF34" s="295"/>
      <c r="UNG34" s="295"/>
      <c r="UNH34" s="295"/>
      <c r="UNI34" s="295"/>
      <c r="UNJ34" s="295"/>
      <c r="UNK34" s="295"/>
      <c r="UNL34" s="295"/>
      <c r="UNM34" s="295"/>
      <c r="UNN34" s="295"/>
      <c r="UNO34" s="295"/>
      <c r="UNP34" s="295"/>
      <c r="UNQ34" s="295"/>
      <c r="UNR34" s="295"/>
      <c r="UNS34" s="295"/>
      <c r="UNT34" s="295"/>
      <c r="UNU34" s="295"/>
      <c r="UNV34" s="295"/>
      <c r="UNW34" s="295"/>
      <c r="UNX34" s="295"/>
      <c r="UNY34" s="295"/>
      <c r="UNZ34" s="295"/>
      <c r="UOA34" s="295"/>
      <c r="UOB34" s="295"/>
      <c r="UOC34" s="295"/>
      <c r="UOD34" s="295"/>
      <c r="UOE34" s="295"/>
      <c r="UOF34" s="295"/>
      <c r="UOG34" s="295"/>
      <c r="UOH34" s="295"/>
      <c r="UOI34" s="295"/>
      <c r="UOJ34" s="295"/>
      <c r="UOK34" s="295"/>
      <c r="UOL34" s="295"/>
      <c r="UOM34" s="295"/>
      <c r="UON34" s="295"/>
      <c r="UOO34" s="295"/>
      <c r="UOP34" s="295"/>
      <c r="UOQ34" s="295"/>
      <c r="UOR34" s="295"/>
      <c r="UOS34" s="295"/>
      <c r="UOT34" s="295"/>
      <c r="UOU34" s="295"/>
      <c r="UOV34" s="295"/>
      <c r="UOW34" s="295"/>
      <c r="UOX34" s="295"/>
      <c r="UOY34" s="295"/>
      <c r="UOZ34" s="295"/>
      <c r="UPA34" s="295"/>
      <c r="UPB34" s="295"/>
      <c r="UPC34" s="295"/>
      <c r="UPD34" s="295"/>
      <c r="UPE34" s="295"/>
      <c r="UPF34" s="295"/>
      <c r="UPG34" s="295"/>
      <c r="UPH34" s="295"/>
      <c r="UPI34" s="295"/>
      <c r="UPJ34" s="295"/>
      <c r="UPK34" s="295"/>
      <c r="UPL34" s="295"/>
      <c r="UPM34" s="295"/>
      <c r="UPN34" s="295"/>
      <c r="UPO34" s="295"/>
      <c r="UPP34" s="295"/>
      <c r="UPQ34" s="295"/>
      <c r="UPR34" s="295"/>
      <c r="UPS34" s="295"/>
      <c r="UPT34" s="295"/>
      <c r="UPU34" s="295"/>
      <c r="UPV34" s="295"/>
      <c r="UPW34" s="295"/>
      <c r="UPX34" s="295"/>
      <c r="UPY34" s="295"/>
      <c r="UPZ34" s="295"/>
      <c r="UQA34" s="295"/>
      <c r="UQB34" s="295"/>
      <c r="UQC34" s="295"/>
      <c r="UQD34" s="295"/>
      <c r="UQE34" s="295"/>
      <c r="UQF34" s="295"/>
      <c r="UQG34" s="295"/>
      <c r="UQH34" s="295"/>
      <c r="UQI34" s="295"/>
      <c r="UQJ34" s="295"/>
      <c r="UQK34" s="295"/>
      <c r="UQL34" s="295"/>
      <c r="UQM34" s="295"/>
      <c r="UQN34" s="295"/>
      <c r="UQO34" s="295"/>
      <c r="UQP34" s="295"/>
      <c r="UQQ34" s="295"/>
      <c r="UQR34" s="295"/>
      <c r="UQS34" s="295"/>
      <c r="UQT34" s="295"/>
      <c r="UQU34" s="295"/>
      <c r="UQV34" s="295"/>
      <c r="UQW34" s="295"/>
      <c r="UQX34" s="295"/>
      <c r="UQY34" s="295"/>
      <c r="UQZ34" s="295"/>
      <c r="URA34" s="295"/>
      <c r="URB34" s="295"/>
      <c r="URC34" s="295"/>
      <c r="URD34" s="295"/>
      <c r="URE34" s="295"/>
      <c r="URF34" s="295"/>
      <c r="URG34" s="295"/>
      <c r="URH34" s="295"/>
      <c r="URI34" s="295"/>
      <c r="URJ34" s="295"/>
      <c r="URK34" s="295"/>
      <c r="URL34" s="295"/>
      <c r="URM34" s="295"/>
      <c r="URN34" s="295"/>
      <c r="URO34" s="295"/>
      <c r="URP34" s="295"/>
      <c r="URQ34" s="295"/>
      <c r="URR34" s="295"/>
      <c r="URS34" s="295"/>
      <c r="URT34" s="295"/>
      <c r="URU34" s="295"/>
      <c r="URV34" s="295"/>
      <c r="URW34" s="295"/>
      <c r="URX34" s="295"/>
      <c r="URY34" s="295"/>
      <c r="URZ34" s="295"/>
      <c r="USA34" s="295"/>
      <c r="USB34" s="295"/>
      <c r="USC34" s="295"/>
      <c r="USD34" s="295"/>
      <c r="USE34" s="295"/>
      <c r="USF34" s="295"/>
      <c r="USG34" s="295"/>
      <c r="USH34" s="295"/>
      <c r="USI34" s="295"/>
      <c r="USJ34" s="295"/>
      <c r="USK34" s="295"/>
      <c r="USL34" s="295"/>
      <c r="USM34" s="295"/>
      <c r="USN34" s="295"/>
      <c r="USO34" s="295"/>
      <c r="USP34" s="295"/>
      <c r="USQ34" s="295"/>
      <c r="USR34" s="295"/>
      <c r="USS34" s="295"/>
      <c r="UST34" s="295"/>
      <c r="USU34" s="295"/>
      <c r="USV34" s="295"/>
      <c r="USW34" s="295"/>
      <c r="USX34" s="295"/>
      <c r="USY34" s="295"/>
      <c r="USZ34" s="295"/>
      <c r="UTA34" s="295"/>
      <c r="UTB34" s="295"/>
      <c r="UTC34" s="295"/>
      <c r="UTD34" s="295"/>
      <c r="UTE34" s="295"/>
      <c r="UTF34" s="295"/>
      <c r="UTG34" s="295"/>
      <c r="UTH34" s="295"/>
      <c r="UTI34" s="295"/>
      <c r="UTJ34" s="295"/>
      <c r="UTK34" s="295"/>
      <c r="UTL34" s="295"/>
      <c r="UTM34" s="295"/>
      <c r="UTN34" s="295"/>
      <c r="UTO34" s="295"/>
      <c r="UTP34" s="295"/>
      <c r="UTQ34" s="295"/>
      <c r="UTR34" s="295"/>
      <c r="UTS34" s="295"/>
      <c r="UTT34" s="295"/>
      <c r="UTU34" s="295"/>
      <c r="UTV34" s="295"/>
      <c r="UTW34" s="295"/>
      <c r="UTX34" s="295"/>
      <c r="UTY34" s="295"/>
      <c r="UTZ34" s="295"/>
      <c r="UUA34" s="295"/>
      <c r="UUB34" s="295"/>
      <c r="UUC34" s="295"/>
      <c r="UUD34" s="295"/>
      <c r="UUE34" s="295"/>
      <c r="UUF34" s="295"/>
      <c r="UUG34" s="295"/>
      <c r="UUH34" s="295"/>
      <c r="UUI34" s="295"/>
      <c r="UUJ34" s="295"/>
      <c r="UUK34" s="295"/>
      <c r="UUL34" s="295"/>
      <c r="UUM34" s="295"/>
      <c r="UUN34" s="295"/>
      <c r="UUO34" s="295"/>
      <c r="UUP34" s="295"/>
      <c r="UUQ34" s="295"/>
      <c r="UUR34" s="295"/>
      <c r="UUS34" s="295"/>
      <c r="UUT34" s="295"/>
      <c r="UUU34" s="295"/>
      <c r="UUV34" s="295"/>
      <c r="UUW34" s="295"/>
      <c r="UUX34" s="295"/>
      <c r="UUY34" s="295"/>
      <c r="UUZ34" s="295"/>
      <c r="UVA34" s="295"/>
      <c r="UVB34" s="295"/>
      <c r="UVC34" s="295"/>
      <c r="UVD34" s="295"/>
      <c r="UVE34" s="295"/>
      <c r="UVF34" s="295"/>
      <c r="UVG34" s="295"/>
      <c r="UVH34" s="295"/>
      <c r="UVI34" s="295"/>
      <c r="UVJ34" s="295"/>
      <c r="UVK34" s="295"/>
      <c r="UVL34" s="295"/>
      <c r="UVM34" s="295"/>
      <c r="UVN34" s="295"/>
      <c r="UVO34" s="295"/>
      <c r="UVP34" s="295"/>
      <c r="UVQ34" s="295"/>
      <c r="UVR34" s="295"/>
      <c r="UVS34" s="295"/>
      <c r="UVT34" s="295"/>
      <c r="UVU34" s="295"/>
      <c r="UVV34" s="295"/>
      <c r="UVW34" s="295"/>
      <c r="UVX34" s="295"/>
      <c r="UVY34" s="295"/>
      <c r="UVZ34" s="295"/>
      <c r="UWA34" s="295"/>
      <c r="UWB34" s="295"/>
      <c r="UWC34" s="295"/>
      <c r="UWD34" s="295"/>
      <c r="UWE34" s="295"/>
      <c r="UWF34" s="295"/>
      <c r="UWG34" s="295"/>
      <c r="UWH34" s="295"/>
      <c r="UWI34" s="295"/>
      <c r="UWJ34" s="295"/>
      <c r="UWK34" s="295"/>
      <c r="UWL34" s="295"/>
      <c r="UWM34" s="295"/>
      <c r="UWN34" s="295"/>
      <c r="UWO34" s="295"/>
      <c r="UWP34" s="295"/>
      <c r="UWQ34" s="295"/>
      <c r="UWR34" s="295"/>
      <c r="UWS34" s="295"/>
      <c r="UWT34" s="295"/>
      <c r="UWU34" s="295"/>
      <c r="UWV34" s="295"/>
      <c r="UWW34" s="295"/>
      <c r="UWX34" s="295"/>
      <c r="UWY34" s="295"/>
      <c r="UWZ34" s="295"/>
      <c r="UXA34" s="295"/>
      <c r="UXB34" s="295"/>
      <c r="UXC34" s="295"/>
      <c r="UXD34" s="295"/>
      <c r="UXE34" s="295"/>
      <c r="UXF34" s="295"/>
      <c r="UXG34" s="295"/>
      <c r="UXH34" s="295"/>
      <c r="UXI34" s="295"/>
      <c r="UXJ34" s="295"/>
      <c r="UXK34" s="295"/>
      <c r="UXL34" s="295"/>
      <c r="UXM34" s="295"/>
      <c r="UXN34" s="295"/>
      <c r="UXO34" s="295"/>
      <c r="UXP34" s="295"/>
      <c r="UXQ34" s="295"/>
      <c r="UXR34" s="295"/>
      <c r="UXS34" s="295"/>
      <c r="UXT34" s="295"/>
      <c r="UXU34" s="295"/>
      <c r="UXV34" s="295"/>
      <c r="UXW34" s="295"/>
      <c r="UXX34" s="295"/>
      <c r="UXY34" s="295"/>
      <c r="UXZ34" s="295"/>
      <c r="UYA34" s="295"/>
      <c r="UYB34" s="295"/>
      <c r="UYC34" s="295"/>
      <c r="UYD34" s="295"/>
      <c r="UYE34" s="295"/>
      <c r="UYF34" s="295"/>
      <c r="UYG34" s="295"/>
      <c r="UYH34" s="295"/>
      <c r="UYI34" s="295"/>
      <c r="UYJ34" s="295"/>
      <c r="UYK34" s="295"/>
      <c r="UYL34" s="295"/>
      <c r="UYM34" s="295"/>
      <c r="UYN34" s="295"/>
      <c r="UYO34" s="295"/>
      <c r="UYP34" s="295"/>
      <c r="UYQ34" s="295"/>
      <c r="UYR34" s="295"/>
      <c r="UYS34" s="295"/>
      <c r="UYT34" s="295"/>
      <c r="UYU34" s="295"/>
      <c r="UYV34" s="295"/>
      <c r="UYW34" s="295"/>
      <c r="UYX34" s="295"/>
      <c r="UYY34" s="295"/>
      <c r="UYZ34" s="295"/>
      <c r="UZA34" s="295"/>
      <c r="UZB34" s="295"/>
      <c r="UZC34" s="295"/>
      <c r="UZD34" s="295"/>
      <c r="UZE34" s="295"/>
      <c r="UZF34" s="295"/>
      <c r="UZG34" s="295"/>
      <c r="UZH34" s="295"/>
      <c r="UZI34" s="295"/>
      <c r="UZJ34" s="295"/>
      <c r="UZK34" s="295"/>
      <c r="UZL34" s="295"/>
      <c r="UZM34" s="295"/>
      <c r="UZN34" s="295"/>
      <c r="UZO34" s="295"/>
      <c r="UZP34" s="295"/>
      <c r="UZQ34" s="295"/>
      <c r="UZR34" s="295"/>
      <c r="UZS34" s="295"/>
      <c r="UZT34" s="295"/>
      <c r="UZU34" s="295"/>
      <c r="UZV34" s="295"/>
      <c r="UZW34" s="295"/>
      <c r="UZX34" s="295"/>
      <c r="UZY34" s="295"/>
      <c r="UZZ34" s="295"/>
      <c r="VAA34" s="295"/>
      <c r="VAB34" s="295"/>
      <c r="VAC34" s="295"/>
      <c r="VAD34" s="295"/>
      <c r="VAE34" s="295"/>
      <c r="VAF34" s="295"/>
      <c r="VAG34" s="295"/>
      <c r="VAH34" s="295"/>
      <c r="VAI34" s="295"/>
      <c r="VAJ34" s="295"/>
      <c r="VAK34" s="295"/>
      <c r="VAL34" s="295"/>
      <c r="VAM34" s="295"/>
      <c r="VAN34" s="295"/>
      <c r="VAO34" s="295"/>
      <c r="VAP34" s="295"/>
      <c r="VAQ34" s="295"/>
      <c r="VAR34" s="295"/>
      <c r="VAS34" s="295"/>
      <c r="VAT34" s="295"/>
      <c r="VAU34" s="295"/>
      <c r="VAV34" s="295"/>
      <c r="VAW34" s="295"/>
      <c r="VAX34" s="295"/>
      <c r="VAY34" s="295"/>
      <c r="VAZ34" s="295"/>
      <c r="VBA34" s="295"/>
      <c r="VBB34" s="295"/>
      <c r="VBC34" s="295"/>
      <c r="VBD34" s="295"/>
      <c r="VBE34" s="295"/>
      <c r="VBF34" s="295"/>
      <c r="VBG34" s="295"/>
      <c r="VBH34" s="295"/>
      <c r="VBI34" s="295"/>
      <c r="VBJ34" s="295"/>
      <c r="VBK34" s="295"/>
      <c r="VBL34" s="295"/>
      <c r="VBM34" s="295"/>
      <c r="VBN34" s="295"/>
      <c r="VBO34" s="295"/>
      <c r="VBP34" s="295"/>
      <c r="VBQ34" s="295"/>
      <c r="VBR34" s="295"/>
      <c r="VBS34" s="295"/>
      <c r="VBT34" s="295"/>
      <c r="VBU34" s="295"/>
      <c r="VBV34" s="295"/>
      <c r="VBW34" s="295"/>
      <c r="VBX34" s="295"/>
      <c r="VBY34" s="295"/>
      <c r="VBZ34" s="295"/>
      <c r="VCA34" s="295"/>
      <c r="VCB34" s="295"/>
      <c r="VCC34" s="295"/>
      <c r="VCD34" s="295"/>
      <c r="VCE34" s="295"/>
      <c r="VCF34" s="295"/>
      <c r="VCG34" s="295"/>
      <c r="VCH34" s="295"/>
      <c r="VCI34" s="295"/>
      <c r="VCJ34" s="295"/>
      <c r="VCK34" s="295"/>
      <c r="VCL34" s="295"/>
      <c r="VCM34" s="295"/>
      <c r="VCN34" s="295"/>
      <c r="VCO34" s="295"/>
      <c r="VCP34" s="295"/>
      <c r="VCQ34" s="295"/>
      <c r="VCR34" s="295"/>
      <c r="VCS34" s="295"/>
      <c r="VCT34" s="295"/>
      <c r="VCU34" s="295"/>
      <c r="VCV34" s="295"/>
      <c r="VCW34" s="295"/>
      <c r="VCX34" s="295"/>
      <c r="VCY34" s="295"/>
      <c r="VCZ34" s="295"/>
      <c r="VDA34" s="295"/>
      <c r="VDB34" s="295"/>
      <c r="VDC34" s="295"/>
      <c r="VDD34" s="295"/>
      <c r="VDE34" s="295"/>
      <c r="VDF34" s="295"/>
      <c r="VDG34" s="295"/>
      <c r="VDH34" s="295"/>
      <c r="VDI34" s="295"/>
      <c r="VDJ34" s="295"/>
      <c r="VDK34" s="295"/>
      <c r="VDL34" s="295"/>
      <c r="VDM34" s="295"/>
      <c r="VDN34" s="295"/>
      <c r="VDO34" s="295"/>
      <c r="VDP34" s="295"/>
      <c r="VDQ34" s="295"/>
      <c r="VDR34" s="295"/>
      <c r="VDS34" s="295"/>
      <c r="VDT34" s="295"/>
      <c r="VDU34" s="295"/>
      <c r="VDV34" s="295"/>
      <c r="VDW34" s="295"/>
      <c r="VDX34" s="295"/>
      <c r="VDY34" s="295"/>
      <c r="VDZ34" s="295"/>
      <c r="VEA34" s="295"/>
      <c r="VEB34" s="295"/>
      <c r="VEC34" s="295"/>
      <c r="VED34" s="295"/>
      <c r="VEE34" s="295"/>
      <c r="VEF34" s="295"/>
      <c r="VEG34" s="295"/>
      <c r="VEH34" s="295"/>
      <c r="VEI34" s="295"/>
      <c r="VEJ34" s="295"/>
      <c r="VEK34" s="295"/>
      <c r="VEL34" s="295"/>
      <c r="VEM34" s="295"/>
      <c r="VEN34" s="295"/>
      <c r="VEO34" s="295"/>
      <c r="VEP34" s="295"/>
      <c r="VEQ34" s="295"/>
      <c r="VER34" s="295"/>
      <c r="VES34" s="295"/>
      <c r="VET34" s="295"/>
      <c r="VEU34" s="295"/>
      <c r="VEV34" s="295"/>
      <c r="VEW34" s="295"/>
      <c r="VEX34" s="295"/>
      <c r="VEY34" s="295"/>
      <c r="VEZ34" s="295"/>
      <c r="VFA34" s="295"/>
      <c r="VFB34" s="295"/>
      <c r="VFC34" s="295"/>
      <c r="VFD34" s="295"/>
      <c r="VFE34" s="295"/>
      <c r="VFF34" s="295"/>
      <c r="VFG34" s="295"/>
      <c r="VFH34" s="295"/>
      <c r="VFI34" s="295"/>
      <c r="VFJ34" s="295"/>
      <c r="VFK34" s="295"/>
      <c r="VFL34" s="295"/>
      <c r="VFM34" s="295"/>
      <c r="VFN34" s="295"/>
      <c r="VFO34" s="295"/>
      <c r="VFP34" s="295"/>
      <c r="VFQ34" s="295"/>
      <c r="VFR34" s="295"/>
      <c r="VFS34" s="295"/>
      <c r="VFT34" s="295"/>
      <c r="VFU34" s="295"/>
      <c r="VFV34" s="295"/>
      <c r="VFW34" s="295"/>
      <c r="VFX34" s="295"/>
      <c r="VFY34" s="295"/>
      <c r="VFZ34" s="295"/>
      <c r="VGA34" s="295"/>
      <c r="VGB34" s="295"/>
      <c r="VGC34" s="295"/>
      <c r="VGD34" s="295"/>
      <c r="VGE34" s="295"/>
      <c r="VGF34" s="295"/>
      <c r="VGG34" s="295"/>
      <c r="VGH34" s="295"/>
      <c r="VGI34" s="295"/>
      <c r="VGJ34" s="295"/>
      <c r="VGK34" s="295"/>
      <c r="VGL34" s="295"/>
      <c r="VGM34" s="295"/>
      <c r="VGN34" s="295"/>
      <c r="VGO34" s="295"/>
      <c r="VGP34" s="295"/>
      <c r="VGQ34" s="295"/>
      <c r="VGR34" s="295"/>
      <c r="VGS34" s="295"/>
      <c r="VGT34" s="295"/>
      <c r="VGU34" s="295"/>
      <c r="VGV34" s="295"/>
      <c r="VGW34" s="295"/>
      <c r="VGX34" s="295"/>
      <c r="VGY34" s="295"/>
      <c r="VGZ34" s="295"/>
      <c r="VHA34" s="295"/>
      <c r="VHB34" s="295"/>
      <c r="VHC34" s="295"/>
      <c r="VHD34" s="295"/>
      <c r="VHE34" s="295"/>
      <c r="VHF34" s="295"/>
      <c r="VHG34" s="295"/>
      <c r="VHH34" s="295"/>
      <c r="VHI34" s="295"/>
      <c r="VHJ34" s="295"/>
      <c r="VHK34" s="295"/>
      <c r="VHL34" s="295"/>
      <c r="VHM34" s="295"/>
      <c r="VHN34" s="295"/>
      <c r="VHO34" s="295"/>
      <c r="VHP34" s="295"/>
      <c r="VHQ34" s="295"/>
      <c r="VHR34" s="295"/>
      <c r="VHS34" s="295"/>
      <c r="VHT34" s="295"/>
      <c r="VHU34" s="295"/>
      <c r="VHV34" s="295"/>
      <c r="VHW34" s="295"/>
      <c r="VHX34" s="295"/>
      <c r="VHY34" s="295"/>
      <c r="VHZ34" s="295"/>
      <c r="VIA34" s="295"/>
      <c r="VIB34" s="295"/>
      <c r="VIC34" s="295"/>
      <c r="VID34" s="295"/>
      <c r="VIE34" s="295"/>
      <c r="VIF34" s="295"/>
      <c r="VIG34" s="295"/>
      <c r="VIH34" s="295"/>
      <c r="VII34" s="295"/>
      <c r="VIJ34" s="295"/>
      <c r="VIK34" s="295"/>
      <c r="VIL34" s="295"/>
      <c r="VIM34" s="295"/>
      <c r="VIN34" s="295"/>
      <c r="VIO34" s="295"/>
      <c r="VIP34" s="295"/>
      <c r="VIQ34" s="295"/>
      <c r="VIR34" s="295"/>
      <c r="VIS34" s="295"/>
      <c r="VIT34" s="295"/>
      <c r="VIU34" s="295"/>
      <c r="VIV34" s="295"/>
      <c r="VIW34" s="295"/>
      <c r="VIX34" s="295"/>
      <c r="VIY34" s="295"/>
      <c r="VIZ34" s="295"/>
      <c r="VJA34" s="295"/>
      <c r="VJB34" s="295"/>
      <c r="VJC34" s="295"/>
      <c r="VJD34" s="295"/>
      <c r="VJE34" s="295"/>
      <c r="VJF34" s="295"/>
      <c r="VJG34" s="295"/>
      <c r="VJH34" s="295"/>
      <c r="VJI34" s="295"/>
      <c r="VJJ34" s="295"/>
      <c r="VJK34" s="295"/>
      <c r="VJL34" s="295"/>
      <c r="VJM34" s="295"/>
      <c r="VJN34" s="295"/>
      <c r="VJO34" s="295"/>
      <c r="VJP34" s="295"/>
      <c r="VJQ34" s="295"/>
      <c r="VJR34" s="295"/>
      <c r="VJS34" s="295"/>
      <c r="VJT34" s="295"/>
      <c r="VJU34" s="295"/>
      <c r="VJV34" s="295"/>
      <c r="VJW34" s="295"/>
      <c r="VJX34" s="295"/>
      <c r="VJY34" s="295"/>
      <c r="VJZ34" s="295"/>
      <c r="VKA34" s="295"/>
      <c r="VKB34" s="295"/>
      <c r="VKC34" s="295"/>
      <c r="VKD34" s="295"/>
      <c r="VKE34" s="295"/>
      <c r="VKF34" s="295"/>
      <c r="VKG34" s="295"/>
      <c r="VKH34" s="295"/>
      <c r="VKI34" s="295"/>
      <c r="VKJ34" s="295"/>
      <c r="VKK34" s="295"/>
      <c r="VKL34" s="295"/>
      <c r="VKM34" s="295"/>
      <c r="VKN34" s="295"/>
      <c r="VKO34" s="295"/>
      <c r="VKP34" s="295"/>
      <c r="VKQ34" s="295"/>
      <c r="VKR34" s="295"/>
      <c r="VKS34" s="295"/>
      <c r="VKT34" s="295"/>
      <c r="VKU34" s="295"/>
      <c r="VKV34" s="295"/>
      <c r="VKW34" s="295"/>
      <c r="VKX34" s="295"/>
      <c r="VKY34" s="295"/>
      <c r="VKZ34" s="295"/>
      <c r="VLA34" s="295"/>
      <c r="VLB34" s="295"/>
      <c r="VLC34" s="295"/>
      <c r="VLD34" s="295"/>
      <c r="VLE34" s="295"/>
      <c r="VLF34" s="295"/>
      <c r="VLG34" s="295"/>
      <c r="VLH34" s="295"/>
      <c r="VLI34" s="295"/>
      <c r="VLJ34" s="295"/>
      <c r="VLK34" s="295"/>
      <c r="VLL34" s="295"/>
      <c r="VLM34" s="295"/>
      <c r="VLN34" s="295"/>
      <c r="VLO34" s="295"/>
      <c r="VLP34" s="295"/>
      <c r="VLQ34" s="295"/>
      <c r="VLR34" s="295"/>
      <c r="VLS34" s="295"/>
      <c r="VLT34" s="295"/>
      <c r="VLU34" s="295"/>
      <c r="VLV34" s="295"/>
      <c r="VLW34" s="295"/>
      <c r="VLX34" s="295"/>
      <c r="VLY34" s="295"/>
      <c r="VLZ34" s="295"/>
      <c r="VMA34" s="295"/>
      <c r="VMB34" s="295"/>
      <c r="VMC34" s="295"/>
      <c r="VMD34" s="295"/>
      <c r="VME34" s="295"/>
      <c r="VMF34" s="295"/>
      <c r="VMG34" s="295"/>
      <c r="VMH34" s="295"/>
      <c r="VMI34" s="295"/>
      <c r="VMJ34" s="295"/>
      <c r="VMK34" s="295"/>
      <c r="VML34" s="295"/>
      <c r="VMM34" s="295"/>
      <c r="VMN34" s="295"/>
      <c r="VMO34" s="295"/>
      <c r="VMP34" s="295"/>
      <c r="VMQ34" s="295"/>
      <c r="VMR34" s="295"/>
      <c r="VMS34" s="295"/>
      <c r="VMT34" s="295"/>
      <c r="VMU34" s="295"/>
      <c r="VMV34" s="295"/>
      <c r="VMW34" s="295"/>
      <c r="VMX34" s="295"/>
      <c r="VMY34" s="295"/>
      <c r="VMZ34" s="295"/>
      <c r="VNA34" s="295"/>
      <c r="VNB34" s="295"/>
      <c r="VNC34" s="295"/>
      <c r="VND34" s="295"/>
      <c r="VNE34" s="295"/>
      <c r="VNF34" s="295"/>
      <c r="VNG34" s="295"/>
      <c r="VNH34" s="295"/>
      <c r="VNI34" s="295"/>
      <c r="VNJ34" s="295"/>
      <c r="VNK34" s="295"/>
      <c r="VNL34" s="295"/>
      <c r="VNM34" s="295"/>
      <c r="VNN34" s="295"/>
      <c r="VNO34" s="295"/>
      <c r="VNP34" s="295"/>
      <c r="VNQ34" s="295"/>
      <c r="VNR34" s="295"/>
      <c r="VNS34" s="295"/>
      <c r="VNT34" s="295"/>
      <c r="VNU34" s="295"/>
      <c r="VNV34" s="295"/>
      <c r="VNW34" s="295"/>
      <c r="VNX34" s="295"/>
      <c r="VNY34" s="295"/>
      <c r="VNZ34" s="295"/>
      <c r="VOA34" s="295"/>
      <c r="VOB34" s="295"/>
      <c r="VOC34" s="295"/>
      <c r="VOD34" s="295"/>
      <c r="VOE34" s="295"/>
      <c r="VOF34" s="295"/>
      <c r="VOG34" s="295"/>
      <c r="VOH34" s="295"/>
      <c r="VOI34" s="295"/>
      <c r="VOJ34" s="295"/>
      <c r="VOK34" s="295"/>
      <c r="VOL34" s="295"/>
      <c r="VOM34" s="295"/>
      <c r="VON34" s="295"/>
      <c r="VOO34" s="295"/>
      <c r="VOP34" s="295"/>
      <c r="VOQ34" s="295"/>
      <c r="VOR34" s="295"/>
      <c r="VOS34" s="295"/>
      <c r="VOT34" s="295"/>
      <c r="VOU34" s="295"/>
      <c r="VOV34" s="295"/>
      <c r="VOW34" s="295"/>
      <c r="VOX34" s="295"/>
      <c r="VOY34" s="295"/>
      <c r="VOZ34" s="295"/>
      <c r="VPA34" s="295"/>
      <c r="VPB34" s="295"/>
      <c r="VPC34" s="295"/>
      <c r="VPD34" s="295"/>
      <c r="VPE34" s="295"/>
      <c r="VPF34" s="295"/>
      <c r="VPG34" s="295"/>
      <c r="VPH34" s="295"/>
      <c r="VPI34" s="295"/>
      <c r="VPJ34" s="295"/>
      <c r="VPK34" s="295"/>
      <c r="VPL34" s="295"/>
      <c r="VPM34" s="295"/>
      <c r="VPN34" s="295"/>
      <c r="VPO34" s="295"/>
      <c r="VPP34" s="295"/>
      <c r="VPQ34" s="295"/>
      <c r="VPR34" s="295"/>
      <c r="VPS34" s="295"/>
      <c r="VPT34" s="295"/>
      <c r="VPU34" s="295"/>
      <c r="VPV34" s="295"/>
      <c r="VPW34" s="295"/>
      <c r="VPX34" s="295"/>
      <c r="VPY34" s="295"/>
      <c r="VPZ34" s="295"/>
      <c r="VQA34" s="295"/>
      <c r="VQB34" s="295"/>
      <c r="VQC34" s="295"/>
      <c r="VQD34" s="295"/>
      <c r="VQE34" s="295"/>
      <c r="VQF34" s="295"/>
      <c r="VQG34" s="295"/>
      <c r="VQH34" s="295"/>
      <c r="VQI34" s="295"/>
      <c r="VQJ34" s="295"/>
      <c r="VQK34" s="295"/>
      <c r="VQL34" s="295"/>
      <c r="VQM34" s="295"/>
      <c r="VQN34" s="295"/>
      <c r="VQO34" s="295"/>
      <c r="VQP34" s="295"/>
      <c r="VQQ34" s="295"/>
      <c r="VQR34" s="295"/>
      <c r="VQS34" s="295"/>
      <c r="VQT34" s="295"/>
      <c r="VQU34" s="295"/>
      <c r="VQV34" s="295"/>
      <c r="VQW34" s="295"/>
      <c r="VQX34" s="295"/>
      <c r="VQY34" s="295"/>
      <c r="VQZ34" s="295"/>
      <c r="VRA34" s="295"/>
      <c r="VRB34" s="295"/>
      <c r="VRC34" s="295"/>
      <c r="VRD34" s="295"/>
      <c r="VRE34" s="295"/>
      <c r="VRF34" s="295"/>
      <c r="VRG34" s="295"/>
      <c r="VRH34" s="295"/>
      <c r="VRI34" s="295"/>
      <c r="VRJ34" s="295"/>
      <c r="VRK34" s="295"/>
      <c r="VRL34" s="295"/>
      <c r="VRM34" s="295"/>
      <c r="VRN34" s="295"/>
      <c r="VRO34" s="295"/>
      <c r="VRP34" s="295"/>
      <c r="VRQ34" s="295"/>
      <c r="VRR34" s="295"/>
      <c r="VRS34" s="295"/>
      <c r="VRT34" s="295"/>
      <c r="VRU34" s="295"/>
      <c r="VRV34" s="295"/>
      <c r="VRW34" s="295"/>
      <c r="VRX34" s="295"/>
      <c r="VRY34" s="295"/>
      <c r="VRZ34" s="295"/>
      <c r="VSA34" s="295"/>
      <c r="VSB34" s="295"/>
      <c r="VSC34" s="295"/>
      <c r="VSD34" s="295"/>
      <c r="VSE34" s="295"/>
      <c r="VSF34" s="295"/>
      <c r="VSG34" s="295"/>
      <c r="VSH34" s="295"/>
      <c r="VSI34" s="295"/>
      <c r="VSJ34" s="295"/>
      <c r="VSK34" s="295"/>
      <c r="VSL34" s="295"/>
      <c r="VSM34" s="295"/>
      <c r="VSN34" s="295"/>
      <c r="VSO34" s="295"/>
      <c r="VSP34" s="295"/>
      <c r="VSQ34" s="295"/>
      <c r="VSR34" s="295"/>
      <c r="VSS34" s="295"/>
      <c r="VST34" s="295"/>
      <c r="VSU34" s="295"/>
      <c r="VSV34" s="295"/>
      <c r="VSW34" s="295"/>
      <c r="VSX34" s="295"/>
      <c r="VSY34" s="295"/>
      <c r="VSZ34" s="295"/>
      <c r="VTA34" s="295"/>
      <c r="VTB34" s="295"/>
      <c r="VTC34" s="295"/>
      <c r="VTD34" s="295"/>
      <c r="VTE34" s="295"/>
      <c r="VTF34" s="295"/>
      <c r="VTG34" s="295"/>
      <c r="VTH34" s="295"/>
      <c r="VTI34" s="295"/>
      <c r="VTJ34" s="295"/>
      <c r="VTK34" s="295"/>
      <c r="VTL34" s="295"/>
      <c r="VTM34" s="295"/>
      <c r="VTN34" s="295"/>
      <c r="VTO34" s="295"/>
      <c r="VTP34" s="295"/>
      <c r="VTQ34" s="295"/>
      <c r="VTR34" s="295"/>
      <c r="VTS34" s="295"/>
      <c r="VTT34" s="295"/>
      <c r="VTU34" s="295"/>
      <c r="VTV34" s="295"/>
      <c r="VTW34" s="295"/>
      <c r="VTX34" s="295"/>
      <c r="VTY34" s="295"/>
      <c r="VTZ34" s="295"/>
      <c r="VUA34" s="295"/>
      <c r="VUB34" s="295"/>
      <c r="VUC34" s="295"/>
      <c r="VUD34" s="295"/>
      <c r="VUE34" s="295"/>
      <c r="VUF34" s="295"/>
      <c r="VUG34" s="295"/>
      <c r="VUH34" s="295"/>
      <c r="VUI34" s="295"/>
      <c r="VUJ34" s="295"/>
      <c r="VUK34" s="295"/>
      <c r="VUL34" s="295"/>
      <c r="VUM34" s="295"/>
      <c r="VUN34" s="295"/>
      <c r="VUO34" s="295"/>
      <c r="VUP34" s="295"/>
      <c r="VUQ34" s="295"/>
      <c r="VUR34" s="295"/>
      <c r="VUS34" s="295"/>
      <c r="VUT34" s="295"/>
      <c r="VUU34" s="295"/>
      <c r="VUV34" s="295"/>
      <c r="VUW34" s="295"/>
      <c r="VUX34" s="295"/>
      <c r="VUY34" s="295"/>
      <c r="VUZ34" s="295"/>
      <c r="VVA34" s="295"/>
      <c r="VVB34" s="295"/>
      <c r="VVC34" s="295"/>
      <c r="VVD34" s="295"/>
      <c r="VVE34" s="295"/>
      <c r="VVF34" s="295"/>
      <c r="VVG34" s="295"/>
      <c r="VVH34" s="295"/>
      <c r="VVI34" s="295"/>
      <c r="VVJ34" s="295"/>
      <c r="VVK34" s="295"/>
      <c r="VVL34" s="295"/>
      <c r="VVM34" s="295"/>
      <c r="VVN34" s="295"/>
      <c r="VVO34" s="295"/>
      <c r="VVP34" s="295"/>
      <c r="VVQ34" s="295"/>
      <c r="VVR34" s="295"/>
      <c r="VVS34" s="295"/>
      <c r="VVT34" s="295"/>
      <c r="VVU34" s="295"/>
      <c r="VVV34" s="295"/>
      <c r="VVW34" s="295"/>
      <c r="VVX34" s="295"/>
      <c r="VVY34" s="295"/>
      <c r="VVZ34" s="295"/>
      <c r="VWA34" s="295"/>
      <c r="VWB34" s="295"/>
      <c r="VWC34" s="295"/>
      <c r="VWD34" s="295"/>
      <c r="VWE34" s="295"/>
      <c r="VWF34" s="295"/>
      <c r="VWG34" s="295"/>
      <c r="VWH34" s="295"/>
      <c r="VWI34" s="295"/>
      <c r="VWJ34" s="295"/>
      <c r="VWK34" s="295"/>
      <c r="VWL34" s="295"/>
      <c r="VWM34" s="295"/>
      <c r="VWN34" s="295"/>
      <c r="VWO34" s="295"/>
      <c r="VWP34" s="295"/>
      <c r="VWQ34" s="295"/>
      <c r="VWR34" s="295"/>
      <c r="VWS34" s="295"/>
      <c r="VWT34" s="295"/>
      <c r="VWU34" s="295"/>
      <c r="VWV34" s="295"/>
      <c r="VWW34" s="295"/>
      <c r="VWX34" s="295"/>
      <c r="VWY34" s="295"/>
      <c r="VWZ34" s="295"/>
      <c r="VXA34" s="295"/>
      <c r="VXB34" s="295"/>
      <c r="VXC34" s="295"/>
      <c r="VXD34" s="295"/>
      <c r="VXE34" s="295"/>
      <c r="VXF34" s="295"/>
      <c r="VXG34" s="295"/>
      <c r="VXH34" s="295"/>
      <c r="VXI34" s="295"/>
      <c r="VXJ34" s="295"/>
      <c r="VXK34" s="295"/>
      <c r="VXL34" s="295"/>
      <c r="VXM34" s="295"/>
      <c r="VXN34" s="295"/>
      <c r="VXO34" s="295"/>
      <c r="VXP34" s="295"/>
      <c r="VXQ34" s="295"/>
      <c r="VXR34" s="295"/>
      <c r="VXS34" s="295"/>
      <c r="VXT34" s="295"/>
      <c r="VXU34" s="295"/>
      <c r="VXV34" s="295"/>
      <c r="VXW34" s="295"/>
      <c r="VXX34" s="295"/>
      <c r="VXY34" s="295"/>
      <c r="VXZ34" s="295"/>
      <c r="VYA34" s="295"/>
      <c r="VYB34" s="295"/>
      <c r="VYC34" s="295"/>
      <c r="VYD34" s="295"/>
      <c r="VYE34" s="295"/>
      <c r="VYF34" s="295"/>
      <c r="VYG34" s="295"/>
      <c r="VYH34" s="295"/>
      <c r="VYI34" s="295"/>
      <c r="VYJ34" s="295"/>
      <c r="VYK34" s="295"/>
      <c r="VYL34" s="295"/>
      <c r="VYM34" s="295"/>
      <c r="VYN34" s="295"/>
      <c r="VYO34" s="295"/>
      <c r="VYP34" s="295"/>
      <c r="VYQ34" s="295"/>
      <c r="VYR34" s="295"/>
      <c r="VYS34" s="295"/>
      <c r="VYT34" s="295"/>
      <c r="VYU34" s="295"/>
      <c r="VYV34" s="295"/>
      <c r="VYW34" s="295"/>
      <c r="VYX34" s="295"/>
      <c r="VYY34" s="295"/>
      <c r="VYZ34" s="295"/>
      <c r="VZA34" s="295"/>
      <c r="VZB34" s="295"/>
      <c r="VZC34" s="295"/>
      <c r="VZD34" s="295"/>
      <c r="VZE34" s="295"/>
      <c r="VZF34" s="295"/>
      <c r="VZG34" s="295"/>
      <c r="VZH34" s="295"/>
      <c r="VZI34" s="295"/>
      <c r="VZJ34" s="295"/>
      <c r="VZK34" s="295"/>
      <c r="VZL34" s="295"/>
      <c r="VZM34" s="295"/>
      <c r="VZN34" s="295"/>
      <c r="VZO34" s="295"/>
      <c r="VZP34" s="295"/>
      <c r="VZQ34" s="295"/>
      <c r="VZR34" s="295"/>
      <c r="VZS34" s="295"/>
      <c r="VZT34" s="295"/>
      <c r="VZU34" s="295"/>
      <c r="VZV34" s="295"/>
      <c r="VZW34" s="295"/>
      <c r="VZX34" s="295"/>
      <c r="VZY34" s="295"/>
      <c r="VZZ34" s="295"/>
      <c r="WAA34" s="295"/>
      <c r="WAB34" s="295"/>
      <c r="WAC34" s="295"/>
      <c r="WAD34" s="295"/>
      <c r="WAE34" s="295"/>
      <c r="WAF34" s="295"/>
      <c r="WAG34" s="295"/>
      <c r="WAH34" s="295"/>
      <c r="WAI34" s="295"/>
      <c r="WAJ34" s="295"/>
      <c r="WAK34" s="295"/>
      <c r="WAL34" s="295"/>
      <c r="WAM34" s="295"/>
      <c r="WAN34" s="295"/>
      <c r="WAO34" s="295"/>
      <c r="WAP34" s="295"/>
      <c r="WAQ34" s="295"/>
      <c r="WAR34" s="295"/>
      <c r="WAS34" s="295"/>
      <c r="WAT34" s="295"/>
      <c r="WAU34" s="295"/>
      <c r="WAV34" s="295"/>
      <c r="WAW34" s="295"/>
      <c r="WAX34" s="295"/>
      <c r="WAY34" s="295"/>
      <c r="WAZ34" s="295"/>
      <c r="WBA34" s="295"/>
      <c r="WBB34" s="295"/>
      <c r="WBC34" s="295"/>
      <c r="WBD34" s="295"/>
      <c r="WBE34" s="295"/>
      <c r="WBF34" s="295"/>
      <c r="WBG34" s="295"/>
      <c r="WBH34" s="295"/>
      <c r="WBI34" s="295"/>
      <c r="WBJ34" s="295"/>
      <c r="WBK34" s="295"/>
      <c r="WBL34" s="295"/>
      <c r="WBM34" s="295"/>
      <c r="WBN34" s="295"/>
      <c r="WBO34" s="295"/>
      <c r="WBP34" s="295"/>
      <c r="WBQ34" s="295"/>
      <c r="WBR34" s="295"/>
      <c r="WBS34" s="295"/>
      <c r="WBT34" s="295"/>
      <c r="WBU34" s="295"/>
      <c r="WBV34" s="295"/>
      <c r="WBW34" s="295"/>
      <c r="WBX34" s="295"/>
      <c r="WBY34" s="295"/>
      <c r="WBZ34" s="295"/>
      <c r="WCA34" s="295"/>
      <c r="WCB34" s="295"/>
      <c r="WCC34" s="295"/>
      <c r="WCD34" s="295"/>
      <c r="WCE34" s="295"/>
      <c r="WCF34" s="295"/>
      <c r="WCG34" s="295"/>
      <c r="WCH34" s="295"/>
      <c r="WCI34" s="295"/>
      <c r="WCJ34" s="295"/>
      <c r="WCK34" s="295"/>
      <c r="WCL34" s="295"/>
      <c r="WCM34" s="295"/>
      <c r="WCN34" s="295"/>
      <c r="WCO34" s="295"/>
      <c r="WCP34" s="295"/>
      <c r="WCQ34" s="295"/>
      <c r="WCR34" s="295"/>
      <c r="WCS34" s="295"/>
      <c r="WCT34" s="295"/>
      <c r="WCU34" s="295"/>
      <c r="WCV34" s="295"/>
      <c r="WCW34" s="295"/>
      <c r="WCX34" s="295"/>
      <c r="WCY34" s="295"/>
      <c r="WCZ34" s="295"/>
      <c r="WDA34" s="295"/>
      <c r="WDB34" s="295"/>
      <c r="WDC34" s="295"/>
      <c r="WDD34" s="295"/>
      <c r="WDE34" s="295"/>
      <c r="WDF34" s="295"/>
      <c r="WDG34" s="295"/>
      <c r="WDH34" s="295"/>
      <c r="WDI34" s="295"/>
      <c r="WDJ34" s="295"/>
      <c r="WDK34" s="295"/>
      <c r="WDL34" s="295"/>
      <c r="WDM34" s="295"/>
      <c r="WDN34" s="295"/>
      <c r="WDO34" s="295"/>
      <c r="WDP34" s="295"/>
      <c r="WDQ34" s="295"/>
      <c r="WDR34" s="295"/>
      <c r="WDS34" s="295"/>
      <c r="WDT34" s="295"/>
      <c r="WDU34" s="295"/>
      <c r="WDV34" s="295"/>
      <c r="WDW34" s="295"/>
      <c r="WDX34" s="295"/>
      <c r="WDY34" s="295"/>
      <c r="WDZ34" s="295"/>
      <c r="WEA34" s="295"/>
      <c r="WEB34" s="295"/>
      <c r="WEC34" s="295"/>
      <c r="WED34" s="295"/>
      <c r="WEE34" s="295"/>
      <c r="WEF34" s="295"/>
      <c r="WEG34" s="295"/>
      <c r="WEH34" s="295"/>
      <c r="WEI34" s="295"/>
      <c r="WEJ34" s="295"/>
      <c r="WEK34" s="295"/>
      <c r="WEL34" s="295"/>
      <c r="WEM34" s="295"/>
      <c r="WEN34" s="295"/>
      <c r="WEO34" s="295"/>
      <c r="WEP34" s="295"/>
      <c r="WEQ34" s="295"/>
      <c r="WER34" s="295"/>
      <c r="WES34" s="295"/>
      <c r="WET34" s="295"/>
      <c r="WEU34" s="295"/>
      <c r="WEV34" s="295"/>
      <c r="WEW34" s="295"/>
      <c r="WEX34" s="295"/>
      <c r="WEY34" s="295"/>
      <c r="WEZ34" s="295"/>
      <c r="WFA34" s="295"/>
      <c r="WFB34" s="295"/>
      <c r="WFC34" s="295"/>
      <c r="WFD34" s="295"/>
      <c r="WFE34" s="295"/>
      <c r="WFF34" s="295"/>
      <c r="WFG34" s="295"/>
      <c r="WFH34" s="295"/>
      <c r="WFI34" s="295"/>
      <c r="WFJ34" s="295"/>
      <c r="WFK34" s="295"/>
      <c r="WFL34" s="295"/>
      <c r="WFM34" s="295"/>
      <c r="WFN34" s="295"/>
      <c r="WFO34" s="295"/>
      <c r="WFP34" s="295"/>
      <c r="WFQ34" s="295"/>
      <c r="WFR34" s="295"/>
      <c r="WFS34" s="295"/>
      <c r="WFT34" s="295"/>
      <c r="WFU34" s="295"/>
      <c r="WFV34" s="295"/>
      <c r="WFW34" s="295"/>
      <c r="WFX34" s="295"/>
      <c r="WFY34" s="295"/>
      <c r="WFZ34" s="295"/>
      <c r="WGA34" s="295"/>
      <c r="WGB34" s="295"/>
      <c r="WGC34" s="295"/>
      <c r="WGD34" s="295"/>
      <c r="WGE34" s="295"/>
      <c r="WGF34" s="295"/>
      <c r="WGG34" s="295"/>
      <c r="WGH34" s="295"/>
      <c r="WGI34" s="295"/>
      <c r="WGJ34" s="295"/>
      <c r="WGK34" s="295"/>
      <c r="WGL34" s="295"/>
      <c r="WGM34" s="295"/>
      <c r="WGN34" s="295"/>
      <c r="WGO34" s="295"/>
      <c r="WGP34" s="295"/>
      <c r="WGQ34" s="295"/>
      <c r="WGR34" s="295"/>
      <c r="WGS34" s="295"/>
      <c r="WGT34" s="295"/>
      <c r="WGU34" s="295"/>
      <c r="WGV34" s="295"/>
      <c r="WGW34" s="295"/>
      <c r="WGX34" s="295"/>
      <c r="WGY34" s="295"/>
      <c r="WGZ34" s="295"/>
      <c r="WHA34" s="295"/>
      <c r="WHB34" s="295"/>
      <c r="WHC34" s="295"/>
      <c r="WHD34" s="295"/>
      <c r="WHE34" s="295"/>
      <c r="WHF34" s="295"/>
      <c r="WHG34" s="295"/>
      <c r="WHH34" s="295"/>
      <c r="WHI34" s="295"/>
      <c r="WHJ34" s="295"/>
      <c r="WHK34" s="295"/>
      <c r="WHL34" s="295"/>
      <c r="WHM34" s="295"/>
      <c r="WHN34" s="295"/>
      <c r="WHO34" s="295"/>
      <c r="WHP34" s="295"/>
      <c r="WHQ34" s="295"/>
      <c r="WHR34" s="295"/>
      <c r="WHS34" s="295"/>
      <c r="WHT34" s="295"/>
      <c r="WHU34" s="295"/>
      <c r="WHV34" s="295"/>
      <c r="WHW34" s="295"/>
      <c r="WHX34" s="295"/>
      <c r="WHY34" s="295"/>
      <c r="WHZ34" s="295"/>
      <c r="WIA34" s="295"/>
      <c r="WIB34" s="295"/>
      <c r="WIC34" s="295"/>
      <c r="WID34" s="295"/>
      <c r="WIE34" s="295"/>
      <c r="WIF34" s="295"/>
      <c r="WIG34" s="295"/>
      <c r="WIH34" s="295"/>
      <c r="WII34" s="295"/>
      <c r="WIJ34" s="295"/>
      <c r="WIK34" s="295"/>
      <c r="WIL34" s="295"/>
      <c r="WIM34" s="295"/>
      <c r="WIN34" s="295"/>
      <c r="WIO34" s="295"/>
      <c r="WIP34" s="295"/>
      <c r="WIQ34" s="295"/>
      <c r="WIR34" s="295"/>
      <c r="WIS34" s="295"/>
      <c r="WIT34" s="295"/>
      <c r="WIU34" s="295"/>
      <c r="WIV34" s="295"/>
      <c r="WIW34" s="295"/>
      <c r="WIX34" s="295"/>
      <c r="WIY34" s="295"/>
      <c r="WIZ34" s="295"/>
      <c r="WJA34" s="295"/>
      <c r="WJB34" s="295"/>
      <c r="WJC34" s="295"/>
      <c r="WJD34" s="295"/>
      <c r="WJE34" s="295"/>
      <c r="WJF34" s="295"/>
      <c r="WJG34" s="295"/>
      <c r="WJH34" s="295"/>
      <c r="WJI34" s="295"/>
      <c r="WJJ34" s="295"/>
      <c r="WJK34" s="295"/>
      <c r="WJL34" s="295"/>
      <c r="WJM34" s="295"/>
      <c r="WJN34" s="295"/>
      <c r="WJO34" s="295"/>
      <c r="WJP34" s="295"/>
      <c r="WJQ34" s="295"/>
      <c r="WJR34" s="295"/>
      <c r="WJS34" s="295"/>
      <c r="WJT34" s="295"/>
      <c r="WJU34" s="295"/>
      <c r="WJV34" s="295"/>
      <c r="WJW34" s="295"/>
      <c r="WJX34" s="295"/>
      <c r="WJY34" s="295"/>
      <c r="WJZ34" s="295"/>
      <c r="WKA34" s="295"/>
      <c r="WKB34" s="295"/>
      <c r="WKC34" s="295"/>
      <c r="WKD34" s="295"/>
      <c r="WKE34" s="295"/>
      <c r="WKF34" s="295"/>
      <c r="WKG34" s="295"/>
      <c r="WKH34" s="295"/>
      <c r="WKI34" s="295"/>
      <c r="WKJ34" s="295"/>
      <c r="WKK34" s="295"/>
      <c r="WKL34" s="295"/>
      <c r="WKM34" s="295"/>
      <c r="WKN34" s="295"/>
      <c r="WKO34" s="295"/>
      <c r="WKP34" s="295"/>
      <c r="WKQ34" s="295"/>
      <c r="WKR34" s="295"/>
      <c r="WKS34" s="295"/>
      <c r="WKT34" s="295"/>
      <c r="WKU34" s="295"/>
      <c r="WKV34" s="295"/>
      <c r="WKW34" s="295"/>
      <c r="WKX34" s="295"/>
      <c r="WKY34" s="295"/>
      <c r="WKZ34" s="295"/>
      <c r="WLA34" s="295"/>
      <c r="WLB34" s="295"/>
      <c r="WLC34" s="295"/>
      <c r="WLD34" s="295"/>
      <c r="WLE34" s="295"/>
      <c r="WLF34" s="295"/>
      <c r="WLG34" s="295"/>
      <c r="WLH34" s="295"/>
      <c r="WLI34" s="295"/>
      <c r="WLJ34" s="295"/>
      <c r="WLK34" s="295"/>
      <c r="WLL34" s="295"/>
      <c r="WLM34" s="295"/>
      <c r="WLN34" s="295"/>
      <c r="WLO34" s="295"/>
      <c r="WLP34" s="295"/>
      <c r="WLQ34" s="295"/>
      <c r="WLR34" s="295"/>
      <c r="WLS34" s="295"/>
      <c r="WLT34" s="295"/>
      <c r="WLU34" s="295"/>
      <c r="WLV34" s="295"/>
      <c r="WLW34" s="295"/>
      <c r="WLX34" s="295"/>
      <c r="WLY34" s="295"/>
      <c r="WLZ34" s="295"/>
      <c r="WMA34" s="295"/>
      <c r="WMB34" s="295"/>
      <c r="WMC34" s="295"/>
      <c r="WMD34" s="295"/>
      <c r="WME34" s="295"/>
      <c r="WMF34" s="295"/>
      <c r="WMG34" s="295"/>
      <c r="WMH34" s="295"/>
      <c r="WMI34" s="295"/>
      <c r="WMJ34" s="295"/>
      <c r="WMK34" s="295"/>
      <c r="WML34" s="295"/>
      <c r="WMM34" s="295"/>
      <c r="WMN34" s="295"/>
      <c r="WMO34" s="295"/>
      <c r="WMP34" s="295"/>
      <c r="WMQ34" s="295"/>
      <c r="WMR34" s="295"/>
      <c r="WMS34" s="295"/>
      <c r="WMT34" s="295"/>
      <c r="WMU34" s="295"/>
      <c r="WMV34" s="295"/>
      <c r="WMW34" s="295"/>
      <c r="WMX34" s="295"/>
      <c r="WMY34" s="295"/>
      <c r="WMZ34" s="295"/>
      <c r="WNA34" s="295"/>
      <c r="WNB34" s="295"/>
      <c r="WNC34" s="295"/>
      <c r="WND34" s="295"/>
      <c r="WNE34" s="295"/>
      <c r="WNF34" s="295"/>
      <c r="WNG34" s="295"/>
      <c r="WNH34" s="295"/>
      <c r="WNI34" s="295"/>
      <c r="WNJ34" s="295"/>
      <c r="WNK34" s="295"/>
      <c r="WNL34" s="295"/>
      <c r="WNM34" s="295"/>
      <c r="WNN34" s="295"/>
      <c r="WNO34" s="295"/>
      <c r="WNP34" s="295"/>
      <c r="WNQ34" s="295"/>
      <c r="WNR34" s="295"/>
      <c r="WNS34" s="295"/>
      <c r="WNT34" s="295"/>
      <c r="WNU34" s="295"/>
      <c r="WNV34" s="295"/>
      <c r="WNW34" s="295"/>
      <c r="WNX34" s="295"/>
      <c r="WNY34" s="295"/>
      <c r="WNZ34" s="295"/>
      <c r="WOA34" s="295"/>
      <c r="WOB34" s="295"/>
      <c r="WOC34" s="295"/>
      <c r="WOD34" s="295"/>
      <c r="WOE34" s="295"/>
      <c r="WOF34" s="295"/>
      <c r="WOG34" s="295"/>
      <c r="WOH34" s="295"/>
      <c r="WOI34" s="295"/>
      <c r="WOJ34" s="295"/>
      <c r="WOK34" s="295"/>
      <c r="WOL34" s="295"/>
      <c r="WOM34" s="295"/>
      <c r="WON34" s="295"/>
      <c r="WOO34" s="295"/>
      <c r="WOP34" s="295"/>
      <c r="WOQ34" s="295"/>
      <c r="WOR34" s="295"/>
      <c r="WOS34" s="295"/>
      <c r="WOT34" s="295"/>
      <c r="WOU34" s="295"/>
      <c r="WOV34" s="295"/>
      <c r="WOW34" s="295"/>
      <c r="WOX34" s="295"/>
      <c r="WOY34" s="295"/>
      <c r="WOZ34" s="295"/>
      <c r="WPA34" s="295"/>
      <c r="WPB34" s="295"/>
      <c r="WPC34" s="295"/>
      <c r="WPD34" s="295"/>
      <c r="WPE34" s="295"/>
      <c r="WPF34" s="295"/>
      <c r="WPG34" s="295"/>
      <c r="WPH34" s="295"/>
      <c r="WPI34" s="295"/>
      <c r="WPJ34" s="295"/>
      <c r="WPK34" s="295"/>
      <c r="WPL34" s="295"/>
      <c r="WPM34" s="295"/>
      <c r="WPN34" s="295"/>
      <c r="WPO34" s="295"/>
      <c r="WPP34" s="295"/>
      <c r="WPQ34" s="295"/>
      <c r="WPR34" s="295"/>
      <c r="WPS34" s="295"/>
      <c r="WPT34" s="295"/>
      <c r="WPU34" s="295"/>
      <c r="WPV34" s="295"/>
      <c r="WPW34" s="295"/>
      <c r="WPX34" s="295"/>
      <c r="WPY34" s="295"/>
      <c r="WPZ34" s="295"/>
      <c r="WQA34" s="295"/>
      <c r="WQB34" s="295"/>
      <c r="WQC34" s="295"/>
      <c r="WQD34" s="295"/>
      <c r="WQE34" s="295"/>
      <c r="WQF34" s="295"/>
      <c r="WQG34" s="295"/>
      <c r="WQH34" s="295"/>
      <c r="WQI34" s="295"/>
      <c r="WQJ34" s="295"/>
      <c r="WQK34" s="295"/>
      <c r="WQL34" s="295"/>
      <c r="WQM34" s="295"/>
      <c r="WQN34" s="295"/>
      <c r="WQO34" s="295"/>
      <c r="WQP34" s="295"/>
      <c r="WQQ34" s="295"/>
      <c r="WQR34" s="295"/>
      <c r="WQS34" s="295"/>
      <c r="WQT34" s="295"/>
      <c r="WQU34" s="295"/>
      <c r="WQV34" s="295"/>
      <c r="WQW34" s="295"/>
      <c r="WQX34" s="295"/>
      <c r="WQY34" s="295"/>
      <c r="WQZ34" s="295"/>
      <c r="WRA34" s="295"/>
      <c r="WRB34" s="295"/>
      <c r="WRC34" s="295"/>
      <c r="WRD34" s="295"/>
      <c r="WRE34" s="295"/>
      <c r="WRF34" s="295"/>
      <c r="WRG34" s="295"/>
      <c r="WRH34" s="295"/>
      <c r="WRI34" s="295"/>
      <c r="WRJ34" s="295"/>
      <c r="WRK34" s="295"/>
      <c r="WRL34" s="295"/>
      <c r="WRM34" s="295"/>
      <c r="WRN34" s="295"/>
      <c r="WRO34" s="295"/>
      <c r="WRP34" s="295"/>
      <c r="WRQ34" s="295"/>
      <c r="WRR34" s="295"/>
      <c r="WRS34" s="295"/>
      <c r="WRT34" s="295"/>
      <c r="WRU34" s="295"/>
      <c r="WRV34" s="295"/>
      <c r="WRW34" s="295"/>
      <c r="WRX34" s="295"/>
      <c r="WRY34" s="295"/>
      <c r="WRZ34" s="295"/>
      <c r="WSA34" s="295"/>
      <c r="WSB34" s="295"/>
      <c r="WSC34" s="295"/>
      <c r="WSD34" s="295"/>
      <c r="WSE34" s="295"/>
      <c r="WSF34" s="295"/>
      <c r="WSG34" s="295"/>
      <c r="WSH34" s="295"/>
      <c r="WSI34" s="295"/>
      <c r="WSJ34" s="295"/>
      <c r="WSK34" s="295"/>
      <c r="WSL34" s="295"/>
      <c r="WSM34" s="295"/>
      <c r="WSN34" s="295"/>
      <c r="WSO34" s="295"/>
      <c r="WSP34" s="295"/>
      <c r="WSQ34" s="295"/>
      <c r="WSR34" s="295"/>
      <c r="WSS34" s="295"/>
      <c r="WST34" s="295"/>
      <c r="WSU34" s="295"/>
      <c r="WSV34" s="295"/>
      <c r="WSW34" s="295"/>
      <c r="WSX34" s="295"/>
      <c r="WSY34" s="295"/>
      <c r="WSZ34" s="295"/>
      <c r="WTA34" s="295"/>
      <c r="WTB34" s="295"/>
      <c r="WTC34" s="295"/>
      <c r="WTD34" s="295"/>
      <c r="WTE34" s="295"/>
      <c r="WTF34" s="295"/>
      <c r="WTG34" s="295"/>
      <c r="WTH34" s="295"/>
      <c r="WTI34" s="295"/>
      <c r="WTJ34" s="295"/>
      <c r="WTK34" s="295"/>
      <c r="WTL34" s="295"/>
      <c r="WTM34" s="295"/>
      <c r="WTN34" s="295"/>
      <c r="WTO34" s="295"/>
      <c r="WTP34" s="295"/>
      <c r="WTQ34" s="295"/>
      <c r="WTR34" s="295"/>
      <c r="WTS34" s="295"/>
      <c r="WTT34" s="295"/>
      <c r="WTU34" s="295"/>
      <c r="WTV34" s="295"/>
      <c r="WTW34" s="295"/>
      <c r="WTX34" s="295"/>
      <c r="WTY34" s="295"/>
      <c r="WTZ34" s="295"/>
      <c r="WUA34" s="295"/>
      <c r="WUB34" s="295"/>
      <c r="WUC34" s="295"/>
      <c r="WUD34" s="295"/>
      <c r="WUE34" s="295"/>
      <c r="WUF34" s="295"/>
      <c r="WUG34" s="295"/>
      <c r="WUH34" s="295"/>
      <c r="WUI34" s="295"/>
      <c r="WUJ34" s="295"/>
      <c r="WUK34" s="295"/>
      <c r="WUL34" s="295"/>
      <c r="WUM34" s="295"/>
      <c r="WUN34" s="295"/>
      <c r="WUO34" s="295"/>
      <c r="WUP34" s="295"/>
      <c r="WUQ34" s="295"/>
      <c r="WUR34" s="295"/>
      <c r="WUS34" s="295"/>
      <c r="WUT34" s="295"/>
      <c r="WUU34" s="295"/>
      <c r="WUV34" s="295"/>
      <c r="WUW34" s="295"/>
      <c r="WUX34" s="295"/>
      <c r="WUY34" s="295"/>
      <c r="WUZ34" s="295"/>
      <c r="WVA34" s="295"/>
      <c r="WVB34" s="295"/>
      <c r="WVC34" s="295"/>
      <c r="WVD34" s="295"/>
      <c r="WVE34" s="295"/>
      <c r="WVF34" s="295"/>
      <c r="WVG34" s="295"/>
      <c r="WVH34" s="295"/>
      <c r="WVI34" s="295"/>
      <c r="WVJ34" s="295"/>
      <c r="WVK34" s="295"/>
      <c r="WVL34" s="295"/>
      <c r="WVM34" s="295"/>
      <c r="WVN34" s="295"/>
      <c r="WVO34" s="295"/>
      <c r="WVP34" s="295"/>
      <c r="WVQ34" s="295"/>
      <c r="WVR34" s="295"/>
      <c r="WVS34" s="295"/>
      <c r="WVT34" s="295"/>
      <c r="WVU34" s="295"/>
      <c r="WVV34" s="295"/>
      <c r="WVW34" s="295"/>
      <c r="WVX34" s="295"/>
      <c r="WVY34" s="295"/>
      <c r="WVZ34" s="295"/>
      <c r="WWA34" s="295"/>
      <c r="WWB34" s="295"/>
      <c r="WWC34" s="295"/>
      <c r="WWD34" s="295"/>
      <c r="WWE34" s="295"/>
      <c r="WWF34" s="295"/>
      <c r="WWG34" s="295"/>
      <c r="WWH34" s="295"/>
      <c r="WWI34" s="295"/>
      <c r="WWJ34" s="295"/>
      <c r="WWK34" s="295"/>
      <c r="WWL34" s="295"/>
      <c r="WWM34" s="295"/>
      <c r="WWN34" s="295"/>
      <c r="WWO34" s="295"/>
      <c r="WWP34" s="295"/>
      <c r="WWQ34" s="295"/>
      <c r="WWR34" s="295"/>
      <c r="WWS34" s="295"/>
      <c r="WWT34" s="295"/>
      <c r="WWU34" s="295"/>
      <c r="WWV34" s="295"/>
      <c r="WWW34" s="295"/>
      <c r="WWX34" s="295"/>
      <c r="WWY34" s="295"/>
      <c r="WWZ34" s="295"/>
      <c r="WXA34" s="295"/>
      <c r="WXB34" s="295"/>
      <c r="WXC34" s="295"/>
      <c r="WXD34" s="295"/>
      <c r="WXE34" s="295"/>
      <c r="WXF34" s="295"/>
      <c r="WXG34" s="295"/>
      <c r="WXH34" s="295"/>
      <c r="WXI34" s="295"/>
      <c r="WXJ34" s="295"/>
      <c r="WXK34" s="295"/>
      <c r="WXL34" s="295"/>
      <c r="WXM34" s="295"/>
      <c r="WXN34" s="295"/>
      <c r="WXO34" s="295"/>
      <c r="WXP34" s="295"/>
      <c r="WXQ34" s="295"/>
      <c r="WXR34" s="295"/>
      <c r="WXS34" s="295"/>
      <c r="WXT34" s="295"/>
      <c r="WXU34" s="295"/>
      <c r="WXV34" s="295"/>
      <c r="WXW34" s="295"/>
      <c r="WXX34" s="295"/>
      <c r="WXY34" s="295"/>
      <c r="WXZ34" s="295"/>
      <c r="WYA34" s="295"/>
      <c r="WYB34" s="295"/>
      <c r="WYC34" s="295"/>
      <c r="WYD34" s="295"/>
      <c r="WYE34" s="295"/>
      <c r="WYF34" s="295"/>
      <c r="WYG34" s="295"/>
      <c r="WYH34" s="295"/>
      <c r="WYI34" s="295"/>
      <c r="WYJ34" s="295"/>
      <c r="WYK34" s="295"/>
      <c r="WYL34" s="295"/>
      <c r="WYM34" s="295"/>
      <c r="WYN34" s="295"/>
      <c r="WYO34" s="295"/>
      <c r="WYP34" s="295"/>
      <c r="WYQ34" s="295"/>
      <c r="WYR34" s="295"/>
      <c r="WYS34" s="295"/>
      <c r="WYT34" s="295"/>
      <c r="WYU34" s="295"/>
      <c r="WYV34" s="295"/>
      <c r="WYW34" s="295"/>
      <c r="WYX34" s="295"/>
      <c r="WYY34" s="295"/>
      <c r="WYZ34" s="295"/>
      <c r="WZA34" s="295"/>
      <c r="WZB34" s="295"/>
      <c r="WZC34" s="295"/>
      <c r="WZD34" s="295"/>
      <c r="WZE34" s="295"/>
      <c r="WZF34" s="295"/>
      <c r="WZG34" s="295"/>
      <c r="WZH34" s="295"/>
      <c r="WZI34" s="295"/>
      <c r="WZJ34" s="295"/>
      <c r="WZK34" s="295"/>
      <c r="WZL34" s="295"/>
      <c r="WZM34" s="295"/>
      <c r="WZN34" s="295"/>
      <c r="WZO34" s="295"/>
      <c r="WZP34" s="295"/>
      <c r="WZQ34" s="295"/>
      <c r="WZR34" s="295"/>
      <c r="WZS34" s="295"/>
      <c r="WZT34" s="295"/>
      <c r="WZU34" s="295"/>
      <c r="WZV34" s="295"/>
      <c r="WZW34" s="295"/>
      <c r="WZX34" s="295"/>
      <c r="WZY34" s="295"/>
      <c r="WZZ34" s="295"/>
      <c r="XAA34" s="295"/>
      <c r="XAB34" s="295"/>
      <c r="XAC34" s="295"/>
      <c r="XAD34" s="295"/>
      <c r="XAE34" s="295"/>
      <c r="XAF34" s="295"/>
      <c r="XAG34" s="295"/>
      <c r="XAH34" s="295"/>
      <c r="XAI34" s="295"/>
      <c r="XAJ34" s="295"/>
      <c r="XAK34" s="295"/>
      <c r="XAL34" s="295"/>
      <c r="XAM34" s="295"/>
      <c r="XAN34" s="295"/>
      <c r="XAO34" s="295"/>
      <c r="XAP34" s="295"/>
      <c r="XAQ34" s="295"/>
      <c r="XAR34" s="295"/>
      <c r="XAS34" s="295"/>
      <c r="XAT34" s="295"/>
      <c r="XAU34" s="295"/>
      <c r="XAV34" s="295"/>
      <c r="XAW34" s="295"/>
      <c r="XAX34" s="295"/>
      <c r="XAY34" s="295"/>
      <c r="XAZ34" s="295"/>
      <c r="XBA34" s="295"/>
      <c r="XBB34" s="295"/>
      <c r="XBC34" s="295"/>
      <c r="XBD34" s="295"/>
      <c r="XBE34" s="295"/>
      <c r="XBF34" s="295"/>
      <c r="XBG34" s="295"/>
      <c r="XBH34" s="295"/>
      <c r="XBI34" s="295"/>
      <c r="XBJ34" s="295"/>
      <c r="XBK34" s="295"/>
      <c r="XBL34" s="295"/>
      <c r="XBM34" s="295"/>
      <c r="XBN34" s="295"/>
      <c r="XBO34" s="295"/>
      <c r="XBP34" s="295"/>
      <c r="XBQ34" s="295"/>
      <c r="XBR34" s="295"/>
      <c r="XBS34" s="295"/>
      <c r="XBT34" s="295"/>
      <c r="XBU34" s="295"/>
      <c r="XBV34" s="295"/>
      <c r="XBW34" s="295"/>
      <c r="XBX34" s="295"/>
      <c r="XBY34" s="295"/>
      <c r="XBZ34" s="295"/>
      <c r="XCA34" s="295"/>
      <c r="XCB34" s="295"/>
      <c r="XCC34" s="295"/>
      <c r="XCD34" s="295"/>
      <c r="XCE34" s="295"/>
      <c r="XCF34" s="295"/>
      <c r="XCG34" s="295"/>
      <c r="XCH34" s="295"/>
      <c r="XCI34" s="295"/>
      <c r="XCJ34" s="295"/>
      <c r="XCK34" s="295"/>
      <c r="XCL34" s="295"/>
      <c r="XCM34" s="295"/>
      <c r="XCN34" s="295"/>
      <c r="XCO34" s="295"/>
      <c r="XCP34" s="295"/>
      <c r="XCQ34" s="295"/>
      <c r="XCR34" s="295"/>
      <c r="XCS34" s="295"/>
      <c r="XCT34" s="295"/>
      <c r="XCU34" s="295"/>
      <c r="XCV34" s="295"/>
      <c r="XCW34" s="295"/>
      <c r="XCX34" s="295"/>
      <c r="XCY34" s="295"/>
      <c r="XCZ34" s="295"/>
      <c r="XDA34" s="295"/>
      <c r="XDB34" s="295"/>
      <c r="XDC34" s="295"/>
      <c r="XDD34" s="295"/>
      <c r="XDE34" s="295"/>
      <c r="XDF34" s="295"/>
      <c r="XDG34" s="295"/>
      <c r="XDH34" s="295"/>
      <c r="XDI34" s="295"/>
      <c r="XDJ34" s="295"/>
      <c r="XDK34" s="295"/>
      <c r="XDL34" s="295"/>
      <c r="XDM34" s="295"/>
      <c r="XDN34" s="295"/>
      <c r="XDO34" s="295"/>
      <c r="XDP34" s="295"/>
      <c r="XDQ34" s="295"/>
      <c r="XDR34" s="295"/>
      <c r="XDS34" s="295"/>
      <c r="XDT34" s="295"/>
      <c r="XDU34" s="295"/>
      <c r="XDV34" s="295"/>
      <c r="XDW34" s="295"/>
      <c r="XDX34" s="295"/>
      <c r="XDY34" s="295"/>
      <c r="XDZ34" s="295"/>
      <c r="XEA34" s="295"/>
      <c r="XEB34" s="295"/>
      <c r="XEC34" s="295"/>
      <c r="XED34" s="295"/>
      <c r="XEE34" s="295"/>
      <c r="XEF34" s="295"/>
      <c r="XEG34" s="295"/>
      <c r="XEH34" s="295"/>
      <c r="XEI34" s="295"/>
      <c r="XEJ34" s="295"/>
      <c r="XEK34" s="295"/>
      <c r="XEL34" s="295"/>
      <c r="XEM34" s="295"/>
      <c r="XEN34" s="295"/>
      <c r="XEO34" s="295"/>
      <c r="XEP34" s="295"/>
      <c r="XEQ34" s="295"/>
      <c r="XER34" s="295"/>
      <c r="XES34" s="295"/>
      <c r="XET34" s="295"/>
      <c r="XEU34" s="295"/>
      <c r="XEV34" s="295"/>
      <c r="XEW34" s="295"/>
      <c r="XEX34" s="295"/>
      <c r="XEY34" s="295"/>
      <c r="XEZ34" s="295"/>
      <c r="XFA34" s="295"/>
      <c r="XFB34" s="295"/>
      <c r="XFC34" s="295"/>
    </row>
    <row r="35" ht="18" customHeight="1" spans="1:15">
      <c r="A35" s="295">
        <v>20402</v>
      </c>
      <c r="B35" s="295" t="s">
        <v>129</v>
      </c>
      <c r="C35" s="400">
        <v>15445.171359</v>
      </c>
      <c r="D35" s="401">
        <v>14966.875828</v>
      </c>
      <c r="E35" s="401">
        <v>2344</v>
      </c>
      <c r="F35" s="401">
        <v>918</v>
      </c>
      <c r="G35" s="400">
        <f t="shared" si="0"/>
        <v>18228.875828</v>
      </c>
      <c r="H35" s="400">
        <v>12731.039687</v>
      </c>
      <c r="I35" s="400">
        <f t="shared" si="2"/>
        <v>11800.465859</v>
      </c>
      <c r="J35" s="417">
        <f>IFERROR(I35/D35,"-")</f>
        <v>0.788438816130465</v>
      </c>
      <c r="K35" s="418">
        <v>165</v>
      </c>
      <c r="L35" s="418">
        <v>765.573828</v>
      </c>
      <c r="M35" s="401">
        <v>14450.896445</v>
      </c>
      <c r="N35" s="419">
        <f>IFERROR(H35/M35-1,"-")</f>
        <v>-0.119013845580152</v>
      </c>
      <c r="O35" s="420"/>
    </row>
    <row r="36" ht="18" customHeight="1" spans="1:15">
      <c r="A36" s="295">
        <v>20404</v>
      </c>
      <c r="B36" s="295" t="s">
        <v>130</v>
      </c>
      <c r="C36" s="400">
        <v>0</v>
      </c>
      <c r="D36" s="401">
        <v>0</v>
      </c>
      <c r="E36" s="401">
        <v>0</v>
      </c>
      <c r="F36" s="401">
        <v>0</v>
      </c>
      <c r="G36" s="400">
        <f t="shared" si="0"/>
        <v>0</v>
      </c>
      <c r="H36" s="400">
        <v>0</v>
      </c>
      <c r="I36" s="400">
        <f t="shared" si="2"/>
        <v>0</v>
      </c>
      <c r="J36" s="417" t="str">
        <f>IFERROR(I36/D36,"-")</f>
        <v>-</v>
      </c>
      <c r="K36" s="418">
        <v>0</v>
      </c>
      <c r="L36" s="418">
        <v>0</v>
      </c>
      <c r="M36" s="401">
        <v>0</v>
      </c>
      <c r="N36" s="419" t="str">
        <f>IFERROR(H36/M36-1,"-")</f>
        <v>-</v>
      </c>
      <c r="O36" s="420"/>
    </row>
    <row r="37" ht="18" customHeight="1" spans="1:15">
      <c r="A37" s="295">
        <v>20405</v>
      </c>
      <c r="B37" s="295" t="s">
        <v>131</v>
      </c>
      <c r="C37" s="400">
        <v>100.87976</v>
      </c>
      <c r="D37" s="401">
        <v>150.87976</v>
      </c>
      <c r="E37" s="401">
        <v>0</v>
      </c>
      <c r="F37" s="401">
        <v>0</v>
      </c>
      <c r="G37" s="400">
        <f t="shared" si="0"/>
        <v>150.87976</v>
      </c>
      <c r="H37" s="400">
        <v>134.586301</v>
      </c>
      <c r="I37" s="400">
        <f t="shared" si="2"/>
        <v>134.586301</v>
      </c>
      <c r="J37" s="417">
        <f>IFERROR(I37/D37,"-")</f>
        <v>0.892010306750223</v>
      </c>
      <c r="K37" s="418">
        <v>0</v>
      </c>
      <c r="L37" s="418">
        <v>0</v>
      </c>
      <c r="M37" s="401">
        <v>124.590968</v>
      </c>
      <c r="N37" s="419">
        <f>IFERROR(H37/M37-1,"-")</f>
        <v>0.0802251813309611</v>
      </c>
      <c r="O37" s="420"/>
    </row>
    <row r="38" ht="18" customHeight="1" spans="1:15">
      <c r="A38" s="295">
        <v>20406</v>
      </c>
      <c r="B38" s="295" t="s">
        <v>132</v>
      </c>
      <c r="C38" s="400">
        <v>964.252078</v>
      </c>
      <c r="D38" s="401">
        <v>993.734295</v>
      </c>
      <c r="E38" s="401">
        <v>131</v>
      </c>
      <c r="F38" s="401">
        <v>127</v>
      </c>
      <c r="G38" s="400">
        <f t="shared" si="0"/>
        <v>1251.734295</v>
      </c>
      <c r="H38" s="400">
        <v>1092.722956</v>
      </c>
      <c r="I38" s="400">
        <f t="shared" si="2"/>
        <v>1044.247494</v>
      </c>
      <c r="J38" s="417">
        <f>IFERROR(I38/D38,"-")</f>
        <v>1.05083169540808</v>
      </c>
      <c r="K38" s="418">
        <v>9.45</v>
      </c>
      <c r="L38" s="418">
        <v>39.025462</v>
      </c>
      <c r="M38" s="401">
        <v>1075.711682</v>
      </c>
      <c r="N38" s="419">
        <f>IFERROR(H38/M38-1,"-")</f>
        <v>0.015813971610285</v>
      </c>
      <c r="O38" s="420"/>
    </row>
    <row r="39" ht="18" customHeight="1" spans="1:15">
      <c r="A39" s="295" t="s">
        <v>133</v>
      </c>
      <c r="B39" s="295" t="s">
        <v>134</v>
      </c>
      <c r="C39" s="400">
        <v>0</v>
      </c>
      <c r="D39" s="401">
        <v>0.07558</v>
      </c>
      <c r="E39" s="401">
        <v>0</v>
      </c>
      <c r="F39" s="401">
        <v>0</v>
      </c>
      <c r="G39" s="400">
        <f t="shared" si="0"/>
        <v>0.07558</v>
      </c>
      <c r="H39" s="400">
        <v>0.07558</v>
      </c>
      <c r="I39" s="400">
        <f t="shared" si="2"/>
        <v>0.07558</v>
      </c>
      <c r="J39" s="417"/>
      <c r="K39" s="418">
        <v>0</v>
      </c>
      <c r="L39" s="418">
        <v>0</v>
      </c>
      <c r="M39" s="401">
        <f>_xlfn.XLOOKUP(A39,[27]公共预算支出决算情况表!$A:$A,[27]公共预算支出决算情况表!$I:$I,0)</f>
        <v>0</v>
      </c>
      <c r="N39" s="419" t="str">
        <f>IFERROR(H39/M39-1,"-")</f>
        <v>-</v>
      </c>
      <c r="O39" s="420"/>
    </row>
    <row r="40" ht="18" customHeight="1" spans="1:15">
      <c r="A40" s="295">
        <v>20410</v>
      </c>
      <c r="B40" s="295" t="s">
        <v>135</v>
      </c>
      <c r="C40" s="400">
        <v>0</v>
      </c>
      <c r="D40" s="401">
        <v>0</v>
      </c>
      <c r="E40" s="401">
        <v>0</v>
      </c>
      <c r="F40" s="401">
        <v>0</v>
      </c>
      <c r="G40" s="400">
        <f t="shared" si="0"/>
        <v>0</v>
      </c>
      <c r="H40" s="400">
        <v>0</v>
      </c>
      <c r="I40" s="400">
        <f t="shared" si="2"/>
        <v>0</v>
      </c>
      <c r="J40" s="417" t="str">
        <f>IFERROR(I40/D40,"-")</f>
        <v>-</v>
      </c>
      <c r="K40" s="418">
        <v>0</v>
      </c>
      <c r="L40" s="418">
        <v>0</v>
      </c>
      <c r="M40" s="401">
        <v>0</v>
      </c>
      <c r="N40" s="419" t="str">
        <f>IFERROR(H40/M40-1,"-")</f>
        <v>-</v>
      </c>
      <c r="O40" s="420"/>
    </row>
    <row r="41" ht="18" customHeight="1" spans="1:15">
      <c r="A41" s="295">
        <v>20499</v>
      </c>
      <c r="B41" s="295" t="s">
        <v>136</v>
      </c>
      <c r="C41" s="400">
        <v>280.608164</v>
      </c>
      <c r="D41" s="401">
        <v>792.562064</v>
      </c>
      <c r="E41" s="401">
        <v>0</v>
      </c>
      <c r="F41" s="401">
        <v>13</v>
      </c>
      <c r="G41" s="400">
        <f t="shared" ref="G41:G72" si="3">D41+E41+F41</f>
        <v>805.562064</v>
      </c>
      <c r="H41" s="400">
        <v>142.338884</v>
      </c>
      <c r="I41" s="400">
        <f t="shared" si="2"/>
        <v>129.338884</v>
      </c>
      <c r="J41" s="417">
        <f>IFERROR(I41/D41,"-")</f>
        <v>0.163190858955874</v>
      </c>
      <c r="K41" s="418">
        <v>0</v>
      </c>
      <c r="L41" s="418">
        <v>13</v>
      </c>
      <c r="M41" s="401">
        <v>25</v>
      </c>
      <c r="N41" s="419">
        <f>IFERROR(H41/M41-1,"-")</f>
        <v>4.69355536</v>
      </c>
      <c r="O41" s="420"/>
    </row>
    <row r="42" ht="18" customHeight="1" spans="1:15">
      <c r="A42" s="398">
        <v>205</v>
      </c>
      <c r="B42" s="398" t="s">
        <v>137</v>
      </c>
      <c r="C42" s="399">
        <f>SUM(C43:C50)</f>
        <v>58819.674641</v>
      </c>
      <c r="D42" s="399">
        <f>SUM(D43:D50)</f>
        <v>59209.368499</v>
      </c>
      <c r="E42" s="399">
        <f>SUM(E43:E50)</f>
        <v>6992</v>
      </c>
      <c r="F42" s="399">
        <f>SUM(F43:F50)</f>
        <v>12209.773</v>
      </c>
      <c r="G42" s="399">
        <f t="shared" si="3"/>
        <v>78411.141499</v>
      </c>
      <c r="H42" s="399">
        <f>SUM(H43:H50)</f>
        <v>66304.430526</v>
      </c>
      <c r="I42" s="399">
        <f>SUM(I43:I50)</f>
        <v>57569.694594</v>
      </c>
      <c r="J42" s="414">
        <f>IFERROR(I42/D42,"-")</f>
        <v>0.972307188092579</v>
      </c>
      <c r="K42" s="399">
        <f>SUM(K43:K50)</f>
        <v>1295.823814</v>
      </c>
      <c r="L42" s="399">
        <f>SUM(L43:L50)</f>
        <v>7438.912118</v>
      </c>
      <c r="M42" s="399">
        <f>SUM(M43:M50)</f>
        <v>65581.890552</v>
      </c>
      <c r="N42" s="415">
        <f>IFERROR(H42/M42-1,"-")</f>
        <v>0.0110173703124208</v>
      </c>
      <c r="O42" s="416"/>
    </row>
    <row r="43" ht="18" customHeight="1" spans="1:15">
      <c r="A43" s="295">
        <v>20501</v>
      </c>
      <c r="B43" s="295" t="s">
        <v>138</v>
      </c>
      <c r="C43" s="400">
        <v>972.068181</v>
      </c>
      <c r="D43" s="401">
        <v>1025.169661</v>
      </c>
      <c r="E43" s="401">
        <v>38</v>
      </c>
      <c r="F43" s="401">
        <v>47.04</v>
      </c>
      <c r="G43" s="400">
        <f t="shared" si="3"/>
        <v>1110.209661</v>
      </c>
      <c r="H43" s="400">
        <v>1051.146586</v>
      </c>
      <c r="I43" s="400">
        <f t="shared" ref="I43:I50" si="4">H43-K43-L43</f>
        <v>1051.146586</v>
      </c>
      <c r="J43" s="417">
        <f>IFERROR(I43/D43,"-")</f>
        <v>1.0253391472536</v>
      </c>
      <c r="K43" s="418">
        <v>0</v>
      </c>
      <c r="L43" s="418">
        <v>0</v>
      </c>
      <c r="M43" s="401">
        <v>1117.102571</v>
      </c>
      <c r="N43" s="419">
        <f>IFERROR(H43/M43-1,"-")</f>
        <v>-0.0590420134302957</v>
      </c>
      <c r="O43" s="420"/>
    </row>
    <row r="44" ht="18" customHeight="1" spans="1:15">
      <c r="A44" s="295">
        <v>20502</v>
      </c>
      <c r="B44" s="295" t="s">
        <v>139</v>
      </c>
      <c r="C44" s="400">
        <v>54504.655174</v>
      </c>
      <c r="D44" s="401">
        <v>54891.440393</v>
      </c>
      <c r="E44" s="401">
        <v>5322</v>
      </c>
      <c r="F44" s="401">
        <v>11017.963</v>
      </c>
      <c r="G44" s="400">
        <f t="shared" si="3"/>
        <v>71231.403393</v>
      </c>
      <c r="H44" s="400">
        <v>62865.951729</v>
      </c>
      <c r="I44" s="400">
        <f t="shared" si="4"/>
        <v>54206.554597</v>
      </c>
      <c r="J44" s="417">
        <f>IFERROR(I44/D44,"-")</f>
        <v>0.987522903551146</v>
      </c>
      <c r="K44" s="418">
        <v>1252.243014</v>
      </c>
      <c r="L44" s="418">
        <v>7407.154118</v>
      </c>
      <c r="M44" s="401">
        <v>60970.505773</v>
      </c>
      <c r="N44" s="419">
        <f>IFERROR(H44/M44-1,"-")</f>
        <v>0.0310879159024358</v>
      </c>
      <c r="O44" s="420"/>
    </row>
    <row r="45" ht="18" customHeight="1" spans="1:15">
      <c r="A45" s="295">
        <v>20503</v>
      </c>
      <c r="B45" s="295" t="s">
        <v>140</v>
      </c>
      <c r="C45" s="400">
        <v>487.5136</v>
      </c>
      <c r="D45" s="401">
        <v>416.391162</v>
      </c>
      <c r="E45" s="401">
        <v>50</v>
      </c>
      <c r="F45" s="401">
        <v>38</v>
      </c>
      <c r="G45" s="400">
        <f t="shared" si="3"/>
        <v>504.391162</v>
      </c>
      <c r="H45" s="400">
        <v>374.48208</v>
      </c>
      <c r="I45" s="400">
        <f t="shared" si="4"/>
        <v>374.48208</v>
      </c>
      <c r="J45" s="417">
        <f>IFERROR(I45/D45,"-")</f>
        <v>0.899351653385957</v>
      </c>
      <c r="K45" s="418">
        <v>0</v>
      </c>
      <c r="L45" s="418">
        <v>0</v>
      </c>
      <c r="M45" s="401">
        <v>541.297347</v>
      </c>
      <c r="N45" s="419">
        <f>IFERROR(H45/M45-1,"-")</f>
        <v>-0.308176768137753</v>
      </c>
      <c r="O45" s="420"/>
    </row>
    <row r="46" ht="18" customHeight="1" spans="1:15">
      <c r="A46" s="295">
        <v>20504</v>
      </c>
      <c r="B46" s="295" t="s">
        <v>141</v>
      </c>
      <c r="C46" s="400">
        <v>2.6296</v>
      </c>
      <c r="D46" s="401">
        <v>2.6296</v>
      </c>
      <c r="E46" s="401">
        <v>0</v>
      </c>
      <c r="F46" s="401">
        <v>0</v>
      </c>
      <c r="G46" s="400">
        <f t="shared" si="3"/>
        <v>2.6296</v>
      </c>
      <c r="H46" s="400">
        <v>0</v>
      </c>
      <c r="I46" s="400">
        <f t="shared" si="4"/>
        <v>0</v>
      </c>
      <c r="J46" s="417">
        <f>IFERROR(I46/D46,"-")</f>
        <v>0</v>
      </c>
      <c r="K46" s="418">
        <v>0</v>
      </c>
      <c r="L46" s="418">
        <v>0</v>
      </c>
      <c r="M46" s="401">
        <v>0.9704</v>
      </c>
      <c r="N46" s="419">
        <f>IFERROR(H46/M46-1,"-")</f>
        <v>-1</v>
      </c>
      <c r="O46" s="420"/>
    </row>
    <row r="47" ht="18" customHeight="1" spans="1:15">
      <c r="A47" s="295">
        <v>20507</v>
      </c>
      <c r="B47" s="295" t="s">
        <v>142</v>
      </c>
      <c r="C47" s="400">
        <v>501.505142</v>
      </c>
      <c r="D47" s="401">
        <v>515.071039</v>
      </c>
      <c r="E47" s="401">
        <v>0</v>
      </c>
      <c r="F47" s="401">
        <v>18</v>
      </c>
      <c r="G47" s="400">
        <f t="shared" si="3"/>
        <v>533.071039</v>
      </c>
      <c r="H47" s="400">
        <v>506.290612</v>
      </c>
      <c r="I47" s="400">
        <f t="shared" si="4"/>
        <v>488.302612</v>
      </c>
      <c r="J47" s="417">
        <f>IFERROR(I47/D47,"-")</f>
        <v>0.948029640625941</v>
      </c>
      <c r="K47" s="418">
        <v>0</v>
      </c>
      <c r="L47" s="418">
        <v>17.988</v>
      </c>
      <c r="M47" s="401">
        <v>528.040486</v>
      </c>
      <c r="N47" s="419">
        <f>IFERROR(H47/M47-1,"-")</f>
        <v>-0.0411897848302487</v>
      </c>
      <c r="O47" s="420"/>
    </row>
    <row r="48" ht="18" customHeight="1" spans="1:15">
      <c r="A48" s="295">
        <v>20508</v>
      </c>
      <c r="B48" s="295" t="s">
        <v>143</v>
      </c>
      <c r="C48" s="400">
        <v>409.302944</v>
      </c>
      <c r="D48" s="401">
        <v>416.666644</v>
      </c>
      <c r="E48" s="401">
        <v>5</v>
      </c>
      <c r="F48" s="401">
        <v>0</v>
      </c>
      <c r="G48" s="400">
        <f t="shared" si="3"/>
        <v>421.666644</v>
      </c>
      <c r="H48" s="400">
        <v>402.464176</v>
      </c>
      <c r="I48" s="400">
        <f t="shared" si="4"/>
        <v>399.883376</v>
      </c>
      <c r="J48" s="417">
        <f>IFERROR(I48/D48,"-")</f>
        <v>0.959720154608776</v>
      </c>
      <c r="K48" s="418">
        <v>2.5808</v>
      </c>
      <c r="L48" s="418">
        <v>0</v>
      </c>
      <c r="M48" s="401">
        <v>491.651475</v>
      </c>
      <c r="N48" s="419">
        <f>IFERROR(H48/M48-1,"-")</f>
        <v>-0.181403501331914</v>
      </c>
      <c r="O48" s="420"/>
    </row>
    <row r="49" ht="18" customHeight="1" spans="1:15">
      <c r="A49" s="295">
        <v>20509</v>
      </c>
      <c r="B49" s="295" t="s">
        <v>144</v>
      </c>
      <c r="C49" s="400">
        <v>1920</v>
      </c>
      <c r="D49" s="401">
        <v>1920</v>
      </c>
      <c r="E49" s="401">
        <v>1345</v>
      </c>
      <c r="F49" s="401">
        <v>0</v>
      </c>
      <c r="G49" s="400">
        <f t="shared" si="3"/>
        <v>3265</v>
      </c>
      <c r="H49" s="400">
        <v>1080.325343</v>
      </c>
      <c r="I49" s="400">
        <f t="shared" si="4"/>
        <v>1039.325343</v>
      </c>
      <c r="J49" s="417">
        <f>IFERROR(I49/D49,"-")</f>
        <v>0.5413152828125</v>
      </c>
      <c r="K49" s="418">
        <v>41</v>
      </c>
      <c r="L49" s="418">
        <v>0</v>
      </c>
      <c r="M49" s="401">
        <v>1912.6281</v>
      </c>
      <c r="N49" s="419">
        <f>IFERROR(H49/M49-1,"-")</f>
        <v>-0.435161836741811</v>
      </c>
      <c r="O49" s="420"/>
    </row>
    <row r="50" ht="18" customHeight="1" spans="1:15">
      <c r="A50" s="295">
        <v>20599</v>
      </c>
      <c r="B50" s="295" t="s">
        <v>145</v>
      </c>
      <c r="C50" s="400">
        <v>22</v>
      </c>
      <c r="D50" s="401">
        <v>22</v>
      </c>
      <c r="E50" s="401">
        <v>232</v>
      </c>
      <c r="F50" s="401">
        <v>1088.77</v>
      </c>
      <c r="G50" s="400">
        <f t="shared" si="3"/>
        <v>1342.77</v>
      </c>
      <c r="H50" s="400">
        <v>23.77</v>
      </c>
      <c r="I50" s="400">
        <f t="shared" si="4"/>
        <v>10</v>
      </c>
      <c r="J50" s="417">
        <f>IFERROR(I50/D50,"-")</f>
        <v>0.454545454545455</v>
      </c>
      <c r="K50" s="418">
        <v>0</v>
      </c>
      <c r="L50" s="418">
        <v>13.77</v>
      </c>
      <c r="M50" s="401">
        <v>19.6944</v>
      </c>
      <c r="N50" s="419">
        <f>IFERROR(H50/M50-1,"-")</f>
        <v>0.206942074904541</v>
      </c>
      <c r="O50" s="420"/>
    </row>
    <row r="51" ht="18" customHeight="1" spans="1:15">
      <c r="A51" s="398">
        <v>206</v>
      </c>
      <c r="B51" s="398" t="s">
        <v>146</v>
      </c>
      <c r="C51" s="399">
        <f>SUM(C52:C57)</f>
        <v>1012.754897</v>
      </c>
      <c r="D51" s="399">
        <f>SUM(D52:D57)</f>
        <v>1022.38037</v>
      </c>
      <c r="E51" s="399">
        <f>SUM(E52:E57)</f>
        <v>76</v>
      </c>
      <c r="F51" s="399">
        <f>SUM(F52:F57)</f>
        <v>64</v>
      </c>
      <c r="G51" s="399">
        <f t="shared" si="3"/>
        <v>1162.38037</v>
      </c>
      <c r="H51" s="399">
        <f>SUM(H52:H57)</f>
        <v>982.355483</v>
      </c>
      <c r="I51" s="399">
        <f>SUM(I52:I57)</f>
        <v>957.399483</v>
      </c>
      <c r="J51" s="414">
        <f>IFERROR(I51/D51,"-")</f>
        <v>0.936441574088517</v>
      </c>
      <c r="K51" s="399">
        <f>SUM(K52:K57)</f>
        <v>24.956</v>
      </c>
      <c r="L51" s="399">
        <f>SUM(L52:L57)</f>
        <v>0</v>
      </c>
      <c r="M51" s="399">
        <f>SUM(M52:M57)</f>
        <v>1059.329713</v>
      </c>
      <c r="N51" s="415">
        <f>IFERROR(H51/M51-1,"-")</f>
        <v>-0.0726631463796201</v>
      </c>
      <c r="O51" s="416"/>
    </row>
    <row r="52" spans="1:15">
      <c r="A52" s="295">
        <v>20601</v>
      </c>
      <c r="B52" s="295" t="s">
        <v>147</v>
      </c>
      <c r="C52" s="400">
        <v>957.804897</v>
      </c>
      <c r="D52" s="401">
        <v>967.43037</v>
      </c>
      <c r="E52" s="401">
        <v>42</v>
      </c>
      <c r="F52" s="401">
        <v>0</v>
      </c>
      <c r="G52" s="400">
        <f t="shared" si="3"/>
        <v>1009.43037</v>
      </c>
      <c r="H52" s="400">
        <v>921.649483</v>
      </c>
      <c r="I52" s="400">
        <f t="shared" ref="I52:I57" si="5">H52-K52-L52</f>
        <v>921.649483</v>
      </c>
      <c r="J52" s="417">
        <f>IFERROR(I52/D52,"-")</f>
        <v>0.952677848019181</v>
      </c>
      <c r="K52" s="418">
        <v>0</v>
      </c>
      <c r="L52" s="418">
        <v>0</v>
      </c>
      <c r="M52" s="401">
        <v>1034.329713</v>
      </c>
      <c r="N52" s="419">
        <f>IFERROR(H52/M52-1,"-")</f>
        <v>-0.108940339413802</v>
      </c>
      <c r="O52" s="420"/>
    </row>
    <row r="53" spans="1:15">
      <c r="A53" s="295">
        <v>20602</v>
      </c>
      <c r="B53" s="295" t="s">
        <v>148</v>
      </c>
      <c r="C53" s="400">
        <v>0</v>
      </c>
      <c r="D53" s="401">
        <v>0</v>
      </c>
      <c r="E53" s="401">
        <v>0</v>
      </c>
      <c r="F53" s="401">
        <v>10</v>
      </c>
      <c r="G53" s="400">
        <f t="shared" si="3"/>
        <v>10</v>
      </c>
      <c r="H53" s="400">
        <v>0</v>
      </c>
      <c r="I53" s="400">
        <f t="shared" si="5"/>
        <v>0</v>
      </c>
      <c r="J53" s="417" t="str">
        <f>IFERROR(I53/D53,"-")</f>
        <v>-</v>
      </c>
      <c r="K53" s="418">
        <v>0</v>
      </c>
      <c r="L53" s="418">
        <v>0</v>
      </c>
      <c r="M53" s="401">
        <v>0</v>
      </c>
      <c r="N53" s="419" t="str">
        <f>IFERROR(H53/M53-1,"-")</f>
        <v>-</v>
      </c>
      <c r="O53" s="420"/>
    </row>
    <row r="54" spans="1:15">
      <c r="A54" s="295">
        <v>20604</v>
      </c>
      <c r="B54" s="295" t="s">
        <v>149</v>
      </c>
      <c r="C54" s="400">
        <v>20</v>
      </c>
      <c r="D54" s="401">
        <v>20</v>
      </c>
      <c r="E54" s="401">
        <v>16</v>
      </c>
      <c r="F54" s="401">
        <v>34</v>
      </c>
      <c r="G54" s="400">
        <f t="shared" si="3"/>
        <v>70</v>
      </c>
      <c r="H54" s="400">
        <v>19.956</v>
      </c>
      <c r="I54" s="400">
        <f t="shared" si="5"/>
        <v>5</v>
      </c>
      <c r="J54" s="417">
        <f>IFERROR(I54/D54,"-")</f>
        <v>0.25</v>
      </c>
      <c r="K54" s="418">
        <v>14.956</v>
      </c>
      <c r="L54" s="418">
        <v>0</v>
      </c>
      <c r="M54" s="401">
        <v>8</v>
      </c>
      <c r="N54" s="419">
        <f>IFERROR(H54/M54-1,"-")</f>
        <v>1.4945</v>
      </c>
      <c r="O54" s="420"/>
    </row>
    <row r="55" spans="1:15">
      <c r="A55" s="295">
        <v>20605</v>
      </c>
      <c r="B55" s="295" t="s">
        <v>150</v>
      </c>
      <c r="C55" s="400">
        <v>0</v>
      </c>
      <c r="D55" s="401">
        <v>0</v>
      </c>
      <c r="E55" s="401">
        <v>8</v>
      </c>
      <c r="F55" s="401">
        <v>0</v>
      </c>
      <c r="G55" s="400">
        <f t="shared" si="3"/>
        <v>8</v>
      </c>
      <c r="H55" s="400">
        <v>0</v>
      </c>
      <c r="I55" s="400">
        <f t="shared" si="5"/>
        <v>0</v>
      </c>
      <c r="J55" s="417" t="str">
        <f>IFERROR(I55/D55,"-")</f>
        <v>-</v>
      </c>
      <c r="K55" s="418">
        <v>0</v>
      </c>
      <c r="L55" s="418">
        <v>0</v>
      </c>
      <c r="M55" s="401">
        <v>0</v>
      </c>
      <c r="N55" s="419" t="str">
        <f>IFERROR(H55/M55-1,"-")</f>
        <v>-</v>
      </c>
      <c r="O55" s="420"/>
    </row>
    <row r="56" spans="1:15">
      <c r="A56" s="295">
        <v>20607</v>
      </c>
      <c r="B56" s="295" t="s">
        <v>151</v>
      </c>
      <c r="C56" s="400">
        <v>4.95</v>
      </c>
      <c r="D56" s="401">
        <v>4.95</v>
      </c>
      <c r="E56" s="401">
        <v>10</v>
      </c>
      <c r="F56" s="401">
        <v>20</v>
      </c>
      <c r="G56" s="400">
        <f t="shared" si="3"/>
        <v>34.95</v>
      </c>
      <c r="H56" s="400">
        <v>10.75</v>
      </c>
      <c r="I56" s="400">
        <f t="shared" si="5"/>
        <v>0.75</v>
      </c>
      <c r="J56" s="417">
        <f>IFERROR(I56/D56,"-")</f>
        <v>0.151515151515152</v>
      </c>
      <c r="K56" s="418">
        <v>10</v>
      </c>
      <c r="L56" s="418">
        <v>0</v>
      </c>
      <c r="M56" s="401">
        <v>9</v>
      </c>
      <c r="N56" s="419">
        <f>IFERROR(H56/M56-1,"-")</f>
        <v>0.194444444444444</v>
      </c>
      <c r="O56" s="420"/>
    </row>
    <row r="57" spans="1:15">
      <c r="A57" s="295">
        <v>20699</v>
      </c>
      <c r="B57" s="295" t="s">
        <v>152</v>
      </c>
      <c r="C57" s="400">
        <v>30</v>
      </c>
      <c r="D57" s="401">
        <v>30</v>
      </c>
      <c r="E57" s="401">
        <v>0</v>
      </c>
      <c r="F57" s="401">
        <v>0</v>
      </c>
      <c r="G57" s="400">
        <f t="shared" si="3"/>
        <v>30</v>
      </c>
      <c r="H57" s="400">
        <v>30</v>
      </c>
      <c r="I57" s="400">
        <f t="shared" si="5"/>
        <v>30</v>
      </c>
      <c r="J57" s="417">
        <f>IFERROR(I57/D57,"-")</f>
        <v>1</v>
      </c>
      <c r="K57" s="418">
        <v>0</v>
      </c>
      <c r="L57" s="418">
        <v>0</v>
      </c>
      <c r="M57" s="401">
        <v>8</v>
      </c>
      <c r="N57" s="419">
        <f>IFERROR(H57/M57-1,"-")</f>
        <v>2.75</v>
      </c>
      <c r="O57" s="420"/>
    </row>
    <row r="58" ht="18" customHeight="1" spans="1:15">
      <c r="A58" s="398">
        <v>207</v>
      </c>
      <c r="B58" s="398" t="s">
        <v>153</v>
      </c>
      <c r="C58" s="399">
        <f>SUM(C59:C64)</f>
        <v>1354.025915</v>
      </c>
      <c r="D58" s="399">
        <f>SUM(D59:D64)</f>
        <v>1375.397342</v>
      </c>
      <c r="E58" s="399">
        <f>SUM(E59:E64)</f>
        <v>1530</v>
      </c>
      <c r="F58" s="399">
        <f>SUM(F59:F64)</f>
        <v>446.06</v>
      </c>
      <c r="G58" s="399">
        <f t="shared" si="3"/>
        <v>3351.457342</v>
      </c>
      <c r="H58" s="399">
        <f>SUM(H59:H64)</f>
        <v>3843.58468</v>
      </c>
      <c r="I58" s="399">
        <f>SUM(I59:I64)</f>
        <v>3294.685354</v>
      </c>
      <c r="J58" s="414">
        <f>IFERROR(I58/D58,"-")</f>
        <v>2.39544257749482</v>
      </c>
      <c r="K58" s="399">
        <f>SUM(K59:K64)</f>
        <v>412.0255</v>
      </c>
      <c r="L58" s="399">
        <f>SUM(L59:L64)</f>
        <v>136.873826</v>
      </c>
      <c r="M58" s="399">
        <f>SUM(M59:M64)</f>
        <v>1788.217306</v>
      </c>
      <c r="N58" s="415">
        <f>IFERROR(H58/M58-1,"-")</f>
        <v>1.14939463291381</v>
      </c>
      <c r="O58" s="416"/>
    </row>
    <row r="59" ht="18" customHeight="1" spans="1:15">
      <c r="A59" s="295">
        <v>20701</v>
      </c>
      <c r="B59" s="295" t="s">
        <v>154</v>
      </c>
      <c r="C59" s="400">
        <v>986.092309</v>
      </c>
      <c r="D59" s="401">
        <v>1016.215296</v>
      </c>
      <c r="E59" s="401">
        <v>354</v>
      </c>
      <c r="F59" s="401">
        <v>272.4</v>
      </c>
      <c r="G59" s="400">
        <f t="shared" si="3"/>
        <v>1642.615296</v>
      </c>
      <c r="H59" s="400">
        <v>1036.396012</v>
      </c>
      <c r="I59" s="400">
        <f>H59-K59-L59</f>
        <v>888.400687</v>
      </c>
      <c r="J59" s="417">
        <f>IFERROR(I59/D59,"-")</f>
        <v>0.874224871931075</v>
      </c>
      <c r="K59" s="418">
        <v>110.618956</v>
      </c>
      <c r="L59" s="418">
        <v>37.376369</v>
      </c>
      <c r="M59" s="401">
        <v>1233.85443</v>
      </c>
      <c r="N59" s="419">
        <f>IFERROR(H59/M59-1,"-")</f>
        <v>-0.16003380398772</v>
      </c>
      <c r="O59" s="420"/>
    </row>
    <row r="60" ht="18" customHeight="1" spans="1:15">
      <c r="A60" s="295">
        <v>20702</v>
      </c>
      <c r="B60" s="295" t="s">
        <v>155</v>
      </c>
      <c r="C60" s="400">
        <v>0</v>
      </c>
      <c r="D60" s="401">
        <v>10</v>
      </c>
      <c r="E60" s="401">
        <v>1066</v>
      </c>
      <c r="F60" s="401">
        <v>40</v>
      </c>
      <c r="G60" s="400">
        <f t="shared" si="3"/>
        <v>1116</v>
      </c>
      <c r="H60" s="400">
        <v>321.013112</v>
      </c>
      <c r="I60" s="400">
        <f>H60-K60-L60</f>
        <v>0</v>
      </c>
      <c r="J60" s="417">
        <f>IFERROR(I60/D60,"-")</f>
        <v>0</v>
      </c>
      <c r="K60" s="418">
        <v>281.013112</v>
      </c>
      <c r="L60" s="418">
        <v>40</v>
      </c>
      <c r="M60" s="401">
        <v>242.275055</v>
      </c>
      <c r="N60" s="419">
        <f>IFERROR(H60/M60-1,"-")</f>
        <v>0.324994486122395</v>
      </c>
      <c r="O60" s="420"/>
    </row>
    <row r="61" ht="18" customHeight="1" spans="1:15">
      <c r="A61" s="295">
        <v>20703</v>
      </c>
      <c r="B61" s="295" t="s">
        <v>156</v>
      </c>
      <c r="C61" s="400">
        <v>5.4</v>
      </c>
      <c r="D61" s="402">
        <v>5.4</v>
      </c>
      <c r="E61" s="401">
        <v>3</v>
      </c>
      <c r="F61" s="401">
        <v>58.16</v>
      </c>
      <c r="G61" s="400">
        <f t="shared" si="3"/>
        <v>66.56</v>
      </c>
      <c r="H61" s="400">
        <v>2168.410666</v>
      </c>
      <c r="I61" s="400">
        <f>H61-K61-L61</f>
        <v>2112.361671</v>
      </c>
      <c r="J61" s="417">
        <f>IFERROR(I61/D61,"-")</f>
        <v>391.178087222222</v>
      </c>
      <c r="K61" s="418">
        <v>0</v>
      </c>
      <c r="L61" s="418">
        <v>56.048995</v>
      </c>
      <c r="M61" s="401">
        <v>63.684893</v>
      </c>
      <c r="N61" s="419">
        <f>IFERROR(H61/M61-1,"-")</f>
        <v>33.0490587932683</v>
      </c>
      <c r="O61" s="420"/>
    </row>
    <row r="62" ht="18" customHeight="1" spans="1:15">
      <c r="A62" s="295">
        <v>20706</v>
      </c>
      <c r="B62" s="295" t="s">
        <v>157</v>
      </c>
      <c r="C62" s="400">
        <v>0</v>
      </c>
      <c r="D62" s="401">
        <v>0</v>
      </c>
      <c r="E62" s="401">
        <v>0</v>
      </c>
      <c r="F62" s="401">
        <v>11</v>
      </c>
      <c r="G62" s="400">
        <f t="shared" si="3"/>
        <v>11</v>
      </c>
      <c r="H62" s="400">
        <v>0</v>
      </c>
      <c r="I62" s="400"/>
      <c r="J62" s="417"/>
      <c r="K62" s="418">
        <v>0</v>
      </c>
      <c r="L62" s="418">
        <v>0</v>
      </c>
      <c r="M62" s="401"/>
      <c r="N62" s="419" t="str">
        <f>IFERROR(H62/M62-1,"-")</f>
        <v>-</v>
      </c>
      <c r="O62" s="420"/>
    </row>
    <row r="63" ht="18" customHeight="1" spans="1:15">
      <c r="A63" s="295">
        <v>20708</v>
      </c>
      <c r="B63" s="295" t="s">
        <v>158</v>
      </c>
      <c r="C63" s="400">
        <v>52.488</v>
      </c>
      <c r="D63" s="401">
        <v>30.488</v>
      </c>
      <c r="E63" s="401">
        <v>27</v>
      </c>
      <c r="F63" s="401">
        <v>0</v>
      </c>
      <c r="G63" s="400">
        <f t="shared" si="3"/>
        <v>57.488</v>
      </c>
      <c r="H63" s="400">
        <v>10.395</v>
      </c>
      <c r="I63" s="400">
        <f>H63-K63-L63</f>
        <v>10.395</v>
      </c>
      <c r="J63" s="417">
        <f>IFERROR(I63/D63,"-")</f>
        <v>0.340953817895565</v>
      </c>
      <c r="K63" s="418">
        <v>0</v>
      </c>
      <c r="L63" s="418">
        <v>0</v>
      </c>
      <c r="M63" s="401">
        <v>10.437</v>
      </c>
      <c r="N63" s="419">
        <f>IFERROR(H63/M63-1,"-")</f>
        <v>-0.00402414486921532</v>
      </c>
      <c r="O63" s="420"/>
    </row>
    <row r="64" ht="18" customHeight="1" spans="1:15">
      <c r="A64" s="295">
        <v>20799</v>
      </c>
      <c r="B64" s="295" t="s">
        <v>159</v>
      </c>
      <c r="C64" s="400">
        <v>310.045606</v>
      </c>
      <c r="D64" s="401">
        <v>313.294046</v>
      </c>
      <c r="E64" s="401">
        <v>80</v>
      </c>
      <c r="F64" s="401">
        <v>64.5</v>
      </c>
      <c r="G64" s="400">
        <f t="shared" si="3"/>
        <v>457.794046</v>
      </c>
      <c r="H64" s="400">
        <v>307.36989</v>
      </c>
      <c r="I64" s="400">
        <f>H64-K64-L64</f>
        <v>283.527996</v>
      </c>
      <c r="J64" s="417">
        <f>IFERROR(I64/D64,"-")</f>
        <v>0.904990055253077</v>
      </c>
      <c r="K64" s="418">
        <v>20.393432</v>
      </c>
      <c r="L64" s="418">
        <v>3.448462</v>
      </c>
      <c r="M64" s="401">
        <v>237.965928</v>
      </c>
      <c r="N64" s="419">
        <f>IFERROR(H64/M64-1,"-")</f>
        <v>0.291655038951627</v>
      </c>
      <c r="O64" s="420"/>
    </row>
    <row r="65" ht="18" customHeight="1" spans="1:15">
      <c r="A65" s="398">
        <v>208</v>
      </c>
      <c r="B65" s="398" t="s">
        <v>160</v>
      </c>
      <c r="C65" s="399">
        <f>SUM(C66:C83)</f>
        <v>28584.746764</v>
      </c>
      <c r="D65" s="399">
        <f>SUM(D66:D83)</f>
        <v>27088.592715</v>
      </c>
      <c r="E65" s="399">
        <f>SUM(E66:E83)</f>
        <v>2977</v>
      </c>
      <c r="F65" s="399">
        <f>SUM(F66:F83)</f>
        <v>14805.3024</v>
      </c>
      <c r="G65" s="399">
        <f t="shared" si="3"/>
        <v>44870.895115</v>
      </c>
      <c r="H65" s="399">
        <f>SUM(H66:H83)</f>
        <v>40715.145129</v>
      </c>
      <c r="I65" s="399">
        <f>SUM(I66:I83)</f>
        <v>27299.040716</v>
      </c>
      <c r="J65" s="414">
        <f>IFERROR(I65/D65,"-")</f>
        <v>1.00776887907076</v>
      </c>
      <c r="K65" s="399">
        <f>SUM(K66:K83)</f>
        <v>380.427635</v>
      </c>
      <c r="L65" s="399">
        <f>SUM(L66:L83)</f>
        <v>13035.676778</v>
      </c>
      <c r="M65" s="399">
        <f>SUM(M66:M83)</f>
        <v>33896.583551</v>
      </c>
      <c r="N65" s="415">
        <f>IFERROR(H65/M65-1,"-")</f>
        <v>0.201157782398364</v>
      </c>
      <c r="O65" s="416"/>
    </row>
    <row r="66" ht="18" customHeight="1" spans="1:15">
      <c r="A66" s="295">
        <v>20801</v>
      </c>
      <c r="B66" s="295" t="s">
        <v>161</v>
      </c>
      <c r="C66" s="400">
        <v>450.838917</v>
      </c>
      <c r="D66" s="401">
        <v>388.258741</v>
      </c>
      <c r="E66" s="401">
        <v>78</v>
      </c>
      <c r="F66" s="401">
        <v>219.76</v>
      </c>
      <c r="G66" s="400">
        <f t="shared" si="3"/>
        <v>686.018741</v>
      </c>
      <c r="H66" s="400">
        <v>635.17005</v>
      </c>
      <c r="I66" s="400">
        <f t="shared" ref="I66:I83" si="6">H66-K66-L66</f>
        <v>383.6206</v>
      </c>
      <c r="J66" s="417">
        <f>IFERROR(I66/D66,"-")</f>
        <v>0.988053994642712</v>
      </c>
      <c r="K66" s="418">
        <v>52.41905</v>
      </c>
      <c r="L66" s="418">
        <v>199.1304</v>
      </c>
      <c r="M66" s="401">
        <v>466.4413</v>
      </c>
      <c r="N66" s="419">
        <f>IFERROR(H66/M66-1,"-")</f>
        <v>0.36173629993742</v>
      </c>
      <c r="O66" s="420"/>
    </row>
    <row r="67" ht="18" customHeight="1" spans="1:15">
      <c r="A67" s="295">
        <v>20802</v>
      </c>
      <c r="B67" s="295" t="s">
        <v>162</v>
      </c>
      <c r="C67" s="400">
        <v>1934.597367</v>
      </c>
      <c r="D67" s="401">
        <v>1949.476366</v>
      </c>
      <c r="E67" s="401">
        <v>309</v>
      </c>
      <c r="F67" s="401">
        <v>1065.8623</v>
      </c>
      <c r="G67" s="400">
        <f t="shared" si="3"/>
        <v>3324.338666</v>
      </c>
      <c r="H67" s="400">
        <v>2996.029599</v>
      </c>
      <c r="I67" s="400">
        <f t="shared" si="6"/>
        <v>2052.60437</v>
      </c>
      <c r="J67" s="417">
        <f>IFERROR(I67/D67,"-")</f>
        <v>1.05290036124501</v>
      </c>
      <c r="K67" s="418">
        <v>49.675075</v>
      </c>
      <c r="L67" s="418">
        <v>893.750154</v>
      </c>
      <c r="M67" s="401">
        <v>2620.893392</v>
      </c>
      <c r="N67" s="419">
        <f>IFERROR(H67/M67-1,"-")</f>
        <v>0.143132951590119</v>
      </c>
      <c r="O67" s="420"/>
    </row>
    <row r="68" ht="18" customHeight="1" spans="1:15">
      <c r="A68" s="295">
        <v>20805</v>
      </c>
      <c r="B68" s="295" t="s">
        <v>163</v>
      </c>
      <c r="C68" s="400">
        <v>19101.066158</v>
      </c>
      <c r="D68" s="401">
        <v>18079.717012</v>
      </c>
      <c r="E68" s="401">
        <v>0</v>
      </c>
      <c r="F68" s="401">
        <v>2312</v>
      </c>
      <c r="G68" s="400">
        <f t="shared" si="3"/>
        <v>20391.717012</v>
      </c>
      <c r="H68" s="400">
        <v>20118.582613</v>
      </c>
      <c r="I68" s="400">
        <f t="shared" si="6"/>
        <v>17806.582613</v>
      </c>
      <c r="J68" s="417">
        <f>IFERROR(I68/D68,"-")</f>
        <v>0.984892772446675</v>
      </c>
      <c r="K68" s="418">
        <v>0</v>
      </c>
      <c r="L68" s="418">
        <v>2312</v>
      </c>
      <c r="M68" s="401">
        <v>18257.798369</v>
      </c>
      <c r="N68" s="419">
        <f>IFERROR(H68/M68-1,"-")</f>
        <v>0.101917230456408</v>
      </c>
      <c r="O68" s="420"/>
    </row>
    <row r="69" ht="18" customHeight="1" spans="1:15">
      <c r="A69" s="295">
        <v>20806</v>
      </c>
      <c r="B69" s="295" t="s">
        <v>164</v>
      </c>
      <c r="C69" s="400">
        <v>72</v>
      </c>
      <c r="D69" s="401">
        <v>72</v>
      </c>
      <c r="E69" s="401">
        <v>0</v>
      </c>
      <c r="F69" s="401">
        <v>0</v>
      </c>
      <c r="G69" s="400">
        <f t="shared" si="3"/>
        <v>72</v>
      </c>
      <c r="H69" s="400">
        <v>69.44549</v>
      </c>
      <c r="I69" s="400">
        <f t="shared" si="6"/>
        <v>69.44549</v>
      </c>
      <c r="J69" s="417">
        <f>IFERROR(I69/D69,"-")</f>
        <v>0.964520694444445</v>
      </c>
      <c r="K69" s="418">
        <v>0</v>
      </c>
      <c r="L69" s="418">
        <v>0</v>
      </c>
      <c r="M69" s="401">
        <v>123.0372</v>
      </c>
      <c r="N69" s="419">
        <f>IFERROR(H69/M69-1,"-")</f>
        <v>-0.435573225008371</v>
      </c>
      <c r="O69" s="420"/>
    </row>
    <row r="70" ht="18" customHeight="1" spans="1:15">
      <c r="A70" s="295">
        <v>20807</v>
      </c>
      <c r="B70" s="295" t="s">
        <v>165</v>
      </c>
      <c r="C70" s="400">
        <v>176.3742</v>
      </c>
      <c r="D70" s="401">
        <v>139.4972</v>
      </c>
      <c r="E70" s="401">
        <v>73</v>
      </c>
      <c r="F70" s="401">
        <v>2215</v>
      </c>
      <c r="G70" s="400">
        <f t="shared" si="3"/>
        <v>2427.4972</v>
      </c>
      <c r="H70" s="400">
        <v>1434.799006</v>
      </c>
      <c r="I70" s="400">
        <f t="shared" si="6"/>
        <v>133.523</v>
      </c>
      <c r="J70" s="417">
        <f>IFERROR(I70/D70,"-")</f>
        <v>0.957173333945054</v>
      </c>
      <c r="K70" s="418">
        <v>0</v>
      </c>
      <c r="L70" s="418">
        <v>1301.276006</v>
      </c>
      <c r="M70" s="401">
        <v>1913.976</v>
      </c>
      <c r="N70" s="419">
        <f>IFERROR(H70/M70-1,"-")</f>
        <v>-0.250356845644877</v>
      </c>
      <c r="O70" s="420"/>
    </row>
    <row r="71" ht="18" customHeight="1" spans="1:15">
      <c r="A71" s="295">
        <v>20808</v>
      </c>
      <c r="B71" s="295" t="s">
        <v>166</v>
      </c>
      <c r="C71" s="400">
        <v>695.577354</v>
      </c>
      <c r="D71" s="401">
        <v>1052.523844</v>
      </c>
      <c r="E71" s="401">
        <v>59</v>
      </c>
      <c r="F71" s="401">
        <v>1846.6003</v>
      </c>
      <c r="G71" s="400">
        <f t="shared" si="3"/>
        <v>2958.124144</v>
      </c>
      <c r="H71" s="400">
        <v>3181.083827</v>
      </c>
      <c r="I71" s="400">
        <f t="shared" si="6"/>
        <v>1268.273727</v>
      </c>
      <c r="J71" s="417">
        <f>IFERROR(I71/D71,"-")</f>
        <v>1.2049833685288</v>
      </c>
      <c r="K71" s="418">
        <v>59.1</v>
      </c>
      <c r="L71" s="418">
        <v>1853.7101</v>
      </c>
      <c r="M71" s="401">
        <v>2534.752413</v>
      </c>
      <c r="N71" s="419">
        <f>IFERROR(H71/M71-1,"-")</f>
        <v>0.254987986473612</v>
      </c>
      <c r="O71" s="420"/>
    </row>
    <row r="72" ht="18" customHeight="1" spans="1:15">
      <c r="A72" s="295">
        <v>20809</v>
      </c>
      <c r="B72" s="295" t="s">
        <v>167</v>
      </c>
      <c r="C72" s="400">
        <v>98.772</v>
      </c>
      <c r="D72" s="401">
        <v>70.170319</v>
      </c>
      <c r="E72" s="401">
        <v>11</v>
      </c>
      <c r="F72" s="401">
        <v>156.7502</v>
      </c>
      <c r="G72" s="400">
        <f t="shared" si="3"/>
        <v>237.920519</v>
      </c>
      <c r="H72" s="400">
        <v>224.507494</v>
      </c>
      <c r="I72" s="400">
        <f t="shared" si="6"/>
        <v>68.301066</v>
      </c>
      <c r="J72" s="417">
        <f>IFERROR(I72/D72,"-")</f>
        <v>0.973361201336423</v>
      </c>
      <c r="K72" s="418">
        <v>6.91331</v>
      </c>
      <c r="L72" s="418">
        <v>149.293118</v>
      </c>
      <c r="M72" s="401">
        <v>241.60218</v>
      </c>
      <c r="N72" s="419">
        <f>IFERROR(H72/M72-1,"-")</f>
        <v>-0.0707555122226132</v>
      </c>
      <c r="O72" s="420"/>
    </row>
    <row r="73" ht="18" customHeight="1" spans="1:15">
      <c r="A73" s="295">
        <v>20810</v>
      </c>
      <c r="B73" s="295" t="s">
        <v>168</v>
      </c>
      <c r="C73" s="400">
        <v>685.1578</v>
      </c>
      <c r="D73" s="401">
        <v>572.0858</v>
      </c>
      <c r="E73" s="401">
        <v>187</v>
      </c>
      <c r="F73" s="401">
        <v>944.1214</v>
      </c>
      <c r="G73" s="400">
        <f t="shared" ref="G73:G104" si="7">D73+E73+F73</f>
        <v>1703.2072</v>
      </c>
      <c r="H73" s="400">
        <v>1103.848598</v>
      </c>
      <c r="I73" s="400">
        <f t="shared" si="6"/>
        <v>447.661998</v>
      </c>
      <c r="J73" s="417">
        <f>IFERROR(I73/D73,"-")</f>
        <v>0.782508494355218</v>
      </c>
      <c r="K73" s="418">
        <v>124.285</v>
      </c>
      <c r="L73" s="418">
        <v>531.9016</v>
      </c>
      <c r="M73" s="401">
        <v>875.202419</v>
      </c>
      <c r="N73" s="419">
        <f>IFERROR(H73/M73-1,"-")</f>
        <v>0.261249482446872</v>
      </c>
      <c r="O73" s="420"/>
    </row>
    <row r="74" ht="18" customHeight="1" spans="1:15">
      <c r="A74" s="295">
        <v>20811</v>
      </c>
      <c r="B74" s="295" t="s">
        <v>169</v>
      </c>
      <c r="C74" s="400">
        <v>392.662691</v>
      </c>
      <c r="D74" s="401">
        <v>417.202841</v>
      </c>
      <c r="E74" s="401">
        <v>78</v>
      </c>
      <c r="F74" s="401">
        <v>568.9142</v>
      </c>
      <c r="G74" s="400">
        <f t="shared" si="7"/>
        <v>1064.117041</v>
      </c>
      <c r="H74" s="400">
        <v>923.907379</v>
      </c>
      <c r="I74" s="400">
        <f t="shared" si="6"/>
        <v>354.993179</v>
      </c>
      <c r="J74" s="417">
        <f>IFERROR(I74/D74,"-")</f>
        <v>0.850888690376871</v>
      </c>
      <c r="K74" s="418">
        <v>0</v>
      </c>
      <c r="L74" s="418">
        <v>568.9142</v>
      </c>
      <c r="M74" s="401">
        <v>988.166219</v>
      </c>
      <c r="N74" s="419">
        <f>IFERROR(H74/M74-1,"-")</f>
        <v>-0.0650283715072029</v>
      </c>
      <c r="O74" s="420"/>
    </row>
    <row r="75" ht="18" customHeight="1" spans="1:15">
      <c r="A75" s="295">
        <v>20816</v>
      </c>
      <c r="B75" s="295" t="s">
        <v>170</v>
      </c>
      <c r="C75" s="400">
        <v>71.230133</v>
      </c>
      <c r="D75" s="401">
        <v>71.230133</v>
      </c>
      <c r="E75" s="401">
        <v>0</v>
      </c>
      <c r="F75" s="401">
        <v>0</v>
      </c>
      <c r="G75" s="400">
        <f t="shared" si="7"/>
        <v>71.230133</v>
      </c>
      <c r="H75" s="400">
        <v>76.50595</v>
      </c>
      <c r="I75" s="400">
        <f t="shared" si="6"/>
        <v>76.50595</v>
      </c>
      <c r="J75" s="417">
        <f>IFERROR(I75/D75,"-")</f>
        <v>1.0740672069221</v>
      </c>
      <c r="K75" s="418">
        <v>0</v>
      </c>
      <c r="L75" s="418">
        <v>0</v>
      </c>
      <c r="M75" s="401">
        <v>3.82578</v>
      </c>
      <c r="N75" s="419">
        <f>IFERROR(H75/M75-1,"-")</f>
        <v>18.9974776385469</v>
      </c>
      <c r="O75" s="420"/>
    </row>
    <row r="76" ht="18" customHeight="1" spans="1:15">
      <c r="A76" s="295">
        <v>20819</v>
      </c>
      <c r="B76" s="295" t="s">
        <v>171</v>
      </c>
      <c r="C76" s="400">
        <v>611.903</v>
      </c>
      <c r="D76" s="401">
        <v>326.903</v>
      </c>
      <c r="E76" s="401">
        <v>86</v>
      </c>
      <c r="F76" s="401">
        <v>3442.462</v>
      </c>
      <c r="G76" s="400">
        <f t="shared" si="7"/>
        <v>3855.365</v>
      </c>
      <c r="H76" s="400">
        <v>3662.4459</v>
      </c>
      <c r="I76" s="400">
        <f t="shared" si="6"/>
        <v>286.6947</v>
      </c>
      <c r="J76" s="417">
        <f>IFERROR(I76/D76,"-")</f>
        <v>0.877002352379758</v>
      </c>
      <c r="K76" s="418">
        <v>85.5709</v>
      </c>
      <c r="L76" s="418">
        <v>3290.1803</v>
      </c>
      <c r="M76" s="401">
        <v>3040.1048</v>
      </c>
      <c r="N76" s="419">
        <f>IFERROR(H76/M76-1,"-")</f>
        <v>0.204710409983235</v>
      </c>
      <c r="O76" s="420"/>
    </row>
    <row r="77" ht="18" customHeight="1" spans="1:15">
      <c r="A77" s="295">
        <v>20820</v>
      </c>
      <c r="B77" s="295" t="s">
        <v>172</v>
      </c>
      <c r="C77" s="400">
        <v>64.188923</v>
      </c>
      <c r="D77" s="401">
        <v>36.415478</v>
      </c>
      <c r="E77" s="401">
        <v>24</v>
      </c>
      <c r="F77" s="401">
        <v>165</v>
      </c>
      <c r="G77" s="400">
        <f t="shared" si="7"/>
        <v>225.415478</v>
      </c>
      <c r="H77" s="400">
        <v>141.7596</v>
      </c>
      <c r="I77" s="400">
        <f t="shared" si="6"/>
        <v>10.4053</v>
      </c>
      <c r="J77" s="417">
        <f>IFERROR(I77/D77,"-")</f>
        <v>0.285738388495134</v>
      </c>
      <c r="K77" s="418">
        <v>2.3443</v>
      </c>
      <c r="L77" s="418">
        <v>129.01</v>
      </c>
      <c r="M77" s="401">
        <v>200.917892</v>
      </c>
      <c r="N77" s="419">
        <f>IFERROR(H77/M77-1,"-")</f>
        <v>-0.294440138760763</v>
      </c>
      <c r="O77" s="420"/>
    </row>
    <row r="78" ht="18" customHeight="1" spans="1:15">
      <c r="A78" s="295">
        <v>20821</v>
      </c>
      <c r="B78" s="295" t="s">
        <v>173</v>
      </c>
      <c r="C78" s="400">
        <v>999.3504</v>
      </c>
      <c r="D78" s="401">
        <v>664.3504</v>
      </c>
      <c r="E78" s="401">
        <v>0</v>
      </c>
      <c r="F78" s="401">
        <v>1623.24</v>
      </c>
      <c r="G78" s="400">
        <f t="shared" si="7"/>
        <v>2287.5904</v>
      </c>
      <c r="H78" s="400">
        <v>2044.244733</v>
      </c>
      <c r="I78" s="400">
        <f t="shared" si="6"/>
        <v>483.013833</v>
      </c>
      <c r="J78" s="417">
        <f>IFERROR(I78/D78,"-")</f>
        <v>0.727046800905064</v>
      </c>
      <c r="K78" s="418">
        <v>0</v>
      </c>
      <c r="L78" s="418">
        <v>1561.2309</v>
      </c>
      <c r="M78" s="401">
        <v>1731.302092</v>
      </c>
      <c r="N78" s="419">
        <f>IFERROR(H78/M78-1,"-")</f>
        <v>0.18075565347379</v>
      </c>
      <c r="O78" s="420"/>
    </row>
    <row r="79" ht="18" customHeight="1" spans="1:15">
      <c r="A79" s="295">
        <v>20825</v>
      </c>
      <c r="B79" s="295" t="s">
        <v>174</v>
      </c>
      <c r="C79" s="400">
        <v>17.4096</v>
      </c>
      <c r="D79" s="401">
        <v>21.4781</v>
      </c>
      <c r="E79" s="401">
        <v>0</v>
      </c>
      <c r="F79" s="401">
        <v>245.28</v>
      </c>
      <c r="G79" s="400">
        <f t="shared" si="7"/>
        <v>266.7581</v>
      </c>
      <c r="H79" s="400">
        <v>268.51</v>
      </c>
      <c r="I79" s="400">
        <f t="shared" si="6"/>
        <v>23.23</v>
      </c>
      <c r="J79" s="417">
        <f>IFERROR(I79/D79,"-")</f>
        <v>1.08156680525745</v>
      </c>
      <c r="K79" s="418">
        <v>0</v>
      </c>
      <c r="L79" s="418">
        <v>245.28</v>
      </c>
      <c r="M79" s="401">
        <v>59.562</v>
      </c>
      <c r="N79" s="419">
        <f>IFERROR(H79/M79-1,"-")</f>
        <v>3.50807561868305</v>
      </c>
      <c r="O79" s="420"/>
    </row>
    <row r="80" ht="18" customHeight="1" spans="1:15">
      <c r="A80" s="295">
        <v>20826</v>
      </c>
      <c r="B80" s="295" t="s">
        <v>175</v>
      </c>
      <c r="C80" s="400">
        <v>2221.02144</v>
      </c>
      <c r="D80" s="401">
        <v>2221.02144</v>
      </c>
      <c r="E80" s="401">
        <v>2000</v>
      </c>
      <c r="F80" s="401">
        <v>0</v>
      </c>
      <c r="G80" s="400">
        <f t="shared" si="7"/>
        <v>4221.02144</v>
      </c>
      <c r="H80" s="400">
        <v>2710.875566</v>
      </c>
      <c r="I80" s="400">
        <f t="shared" si="6"/>
        <v>2710.875566</v>
      </c>
      <c r="J80" s="417">
        <f>IFERROR(I80/D80,"-")</f>
        <v>1.22055353324279</v>
      </c>
      <c r="K80" s="418">
        <v>0</v>
      </c>
      <c r="L80" s="418">
        <v>0</v>
      </c>
      <c r="M80" s="401">
        <v>104.064528</v>
      </c>
      <c r="N80" s="419">
        <f>IFERROR(H80/M80-1,"-")</f>
        <v>25.0499482205887</v>
      </c>
      <c r="O80" s="420"/>
    </row>
    <row r="81" ht="18" customHeight="1" spans="1:15">
      <c r="A81" s="295">
        <v>20828</v>
      </c>
      <c r="B81" s="295" t="s">
        <v>176</v>
      </c>
      <c r="C81" s="400">
        <v>377.070915</v>
      </c>
      <c r="D81" s="401">
        <v>372.254941</v>
      </c>
      <c r="E81" s="401">
        <v>3</v>
      </c>
      <c r="F81" s="401">
        <v>0</v>
      </c>
      <c r="G81" s="400">
        <f t="shared" si="7"/>
        <v>375.254941</v>
      </c>
      <c r="H81" s="400">
        <v>363.073207</v>
      </c>
      <c r="I81" s="400">
        <f t="shared" si="6"/>
        <v>363.073207</v>
      </c>
      <c r="J81" s="417">
        <f>IFERROR(I81/D81,"-")</f>
        <v>0.97533482302388</v>
      </c>
      <c r="K81" s="418">
        <v>0</v>
      </c>
      <c r="L81" s="418">
        <v>0</v>
      </c>
      <c r="M81" s="401">
        <v>381.019334</v>
      </c>
      <c r="N81" s="419">
        <f>IFERROR(H81/M81-1,"-")</f>
        <v>-0.047100305413898</v>
      </c>
      <c r="O81" s="420"/>
    </row>
    <row r="82" ht="18" customHeight="1" spans="1:15">
      <c r="A82" s="295">
        <v>20830</v>
      </c>
      <c r="B82" s="295" t="s">
        <v>177</v>
      </c>
      <c r="C82" s="400">
        <v>0</v>
      </c>
      <c r="D82" s="401">
        <v>0</v>
      </c>
      <c r="E82" s="401">
        <v>0</v>
      </c>
      <c r="F82" s="401">
        <v>0</v>
      </c>
      <c r="G82" s="400">
        <f t="shared" si="7"/>
        <v>0</v>
      </c>
      <c r="H82" s="400">
        <v>16.824</v>
      </c>
      <c r="I82" s="400">
        <f t="shared" si="6"/>
        <v>16.824</v>
      </c>
      <c r="J82" s="417" t="str">
        <f>IFERROR(I82/D82,"-")</f>
        <v>-</v>
      </c>
      <c r="K82" s="418">
        <v>0</v>
      </c>
      <c r="L82" s="418">
        <v>0</v>
      </c>
      <c r="M82" s="401">
        <v>0</v>
      </c>
      <c r="N82" s="419" t="str">
        <f>IFERROR(H82/M82-1,"-")</f>
        <v>-</v>
      </c>
      <c r="O82" s="420"/>
    </row>
    <row r="83" ht="18" customHeight="1" spans="1:15">
      <c r="A83" s="295">
        <v>20899</v>
      </c>
      <c r="B83" s="295" t="s">
        <v>178</v>
      </c>
      <c r="C83" s="400">
        <v>615.525866</v>
      </c>
      <c r="D83" s="401">
        <v>634.0071</v>
      </c>
      <c r="E83" s="401">
        <v>69</v>
      </c>
      <c r="F83" s="401">
        <v>0.312</v>
      </c>
      <c r="G83" s="400">
        <f t="shared" si="7"/>
        <v>703.3191</v>
      </c>
      <c r="H83" s="400">
        <v>743.532117</v>
      </c>
      <c r="I83" s="400">
        <f t="shared" si="6"/>
        <v>743.412117</v>
      </c>
      <c r="J83" s="417">
        <f>IFERROR(I83/D83,"-")</f>
        <v>1.17256118582899</v>
      </c>
      <c r="K83" s="418">
        <v>0.12</v>
      </c>
      <c r="L83" s="418">
        <v>0</v>
      </c>
      <c r="M83" s="401">
        <v>353.917632999999</v>
      </c>
      <c r="N83" s="419">
        <f>IFERROR(H83/M83-1,"-")</f>
        <v>1.10086203023403</v>
      </c>
      <c r="O83" s="420"/>
    </row>
    <row r="84" spans="1:15">
      <c r="A84" s="398">
        <v>210</v>
      </c>
      <c r="B84" s="398" t="s">
        <v>179</v>
      </c>
      <c r="C84" s="399">
        <f>SUM(C85:C98)</f>
        <v>18787.983374</v>
      </c>
      <c r="D84" s="399">
        <f>SUM(D85:D98)</f>
        <v>18914.456567</v>
      </c>
      <c r="E84" s="399">
        <f>SUM(E85:E98)</f>
        <v>1259</v>
      </c>
      <c r="F84" s="399">
        <f>SUM(F85:F98)</f>
        <v>4845.8276</v>
      </c>
      <c r="G84" s="399">
        <f t="shared" si="7"/>
        <v>25019.284167</v>
      </c>
      <c r="H84" s="399">
        <f>SUM(H85:H98)</f>
        <v>21874.934961</v>
      </c>
      <c r="I84" s="399">
        <f>SUM(I85:I98)</f>
        <v>17841.118037</v>
      </c>
      <c r="J84" s="414">
        <f>IFERROR(I84/D84,"-")</f>
        <v>0.943253007232962</v>
      </c>
      <c r="K84" s="399">
        <f>SUM(K85:K98)</f>
        <v>495.998611</v>
      </c>
      <c r="L84" s="399">
        <f>SUM(L85:L98)</f>
        <v>3537.818313</v>
      </c>
      <c r="M84" s="399">
        <f>SUM(M85:M98)</f>
        <v>25046.265573</v>
      </c>
      <c r="N84" s="415">
        <f>IFERROR(H84/M84-1,"-")</f>
        <v>-0.12661890064037</v>
      </c>
      <c r="O84" s="428"/>
    </row>
    <row r="85" spans="1:15">
      <c r="A85" s="295">
        <v>21001</v>
      </c>
      <c r="B85" s="295" t="s">
        <v>180</v>
      </c>
      <c r="C85" s="400">
        <v>1489.24856</v>
      </c>
      <c r="D85" s="401">
        <v>1196.960737</v>
      </c>
      <c r="E85" s="401">
        <v>0</v>
      </c>
      <c r="F85" s="401">
        <v>0</v>
      </c>
      <c r="G85" s="400">
        <f t="shared" si="7"/>
        <v>1196.960737</v>
      </c>
      <c r="H85" s="400">
        <v>1184.476784</v>
      </c>
      <c r="I85" s="400">
        <f t="shared" ref="I85:I98" si="8">H85-K85-L85</f>
        <v>1184.476784</v>
      </c>
      <c r="J85" s="417">
        <f>IFERROR(I85/D85,"-")</f>
        <v>0.989570290307693</v>
      </c>
      <c r="K85" s="418">
        <v>0</v>
      </c>
      <c r="L85" s="418">
        <v>0</v>
      </c>
      <c r="M85" s="401">
        <v>1556.970662</v>
      </c>
      <c r="N85" s="419">
        <f>IFERROR(H85/M85-1,"-")</f>
        <v>-0.239242708351045</v>
      </c>
      <c r="O85" s="420"/>
    </row>
    <row r="86" spans="1:15">
      <c r="A86" s="295">
        <v>21002</v>
      </c>
      <c r="B86" s="295" t="s">
        <v>181</v>
      </c>
      <c r="C86" s="400">
        <v>1804.44622</v>
      </c>
      <c r="D86" s="401">
        <v>1804.44622</v>
      </c>
      <c r="E86" s="401">
        <v>0</v>
      </c>
      <c r="F86" s="401">
        <v>133</v>
      </c>
      <c r="G86" s="400">
        <f t="shared" si="7"/>
        <v>1937.44622</v>
      </c>
      <c r="H86" s="400">
        <v>1729.575312</v>
      </c>
      <c r="I86" s="400">
        <f t="shared" si="8"/>
        <v>1729.575312</v>
      </c>
      <c r="J86" s="417">
        <f>IFERROR(I86/D86,"-")</f>
        <v>0.958507542552307</v>
      </c>
      <c r="K86" s="418">
        <v>0</v>
      </c>
      <c r="L86" s="418">
        <v>0</v>
      </c>
      <c r="M86" s="401">
        <v>2254.958444</v>
      </c>
      <c r="N86" s="419">
        <f>IFERROR(H86/M86-1,"-")</f>
        <v>-0.232990161480776</v>
      </c>
      <c r="O86" s="429"/>
    </row>
    <row r="87" spans="1:15">
      <c r="A87" s="295">
        <v>21003</v>
      </c>
      <c r="B87" s="295" t="s">
        <v>182</v>
      </c>
      <c r="C87" s="400">
        <v>4152.72716</v>
      </c>
      <c r="D87" s="401">
        <v>4199.044328</v>
      </c>
      <c r="E87" s="401">
        <v>324</v>
      </c>
      <c r="F87" s="401">
        <v>834.58</v>
      </c>
      <c r="G87" s="400">
        <f t="shared" si="7"/>
        <v>5357.624328</v>
      </c>
      <c r="H87" s="400">
        <v>4646.130322</v>
      </c>
      <c r="I87" s="400">
        <f t="shared" si="8"/>
        <v>4083.053827</v>
      </c>
      <c r="J87" s="417">
        <f>IFERROR(I87/D87,"-")</f>
        <v>0.97237692866766</v>
      </c>
      <c r="K87" s="418">
        <v>238.961644</v>
      </c>
      <c r="L87" s="418">
        <v>324.114851</v>
      </c>
      <c r="M87" s="401">
        <v>5084.117114</v>
      </c>
      <c r="N87" s="419">
        <f>IFERROR(H87/M87-1,"-")</f>
        <v>-0.0861480532763352</v>
      </c>
      <c r="O87" s="420"/>
    </row>
    <row r="88" spans="1:15">
      <c r="A88" s="295">
        <v>21004</v>
      </c>
      <c r="B88" s="295" t="s">
        <v>183</v>
      </c>
      <c r="C88" s="400">
        <v>1787.431553</v>
      </c>
      <c r="D88" s="401">
        <v>1861.458603</v>
      </c>
      <c r="E88" s="401">
        <v>667</v>
      </c>
      <c r="F88" s="401">
        <v>3012.6032</v>
      </c>
      <c r="G88" s="400">
        <f t="shared" si="7"/>
        <v>5541.061803</v>
      </c>
      <c r="H88" s="400">
        <v>4350.604301</v>
      </c>
      <c r="I88" s="400">
        <f t="shared" si="8"/>
        <v>1755.645532</v>
      </c>
      <c r="J88" s="417">
        <f>IFERROR(I88/D88,"-")</f>
        <v>0.943155829074325</v>
      </c>
      <c r="K88" s="418">
        <v>138.069518</v>
      </c>
      <c r="L88" s="418">
        <v>2456.889251</v>
      </c>
      <c r="M88" s="401">
        <v>6703.183233</v>
      </c>
      <c r="N88" s="419">
        <f>IFERROR(H88/M88-1,"-")</f>
        <v>-0.350964437376286</v>
      </c>
      <c r="O88" s="420"/>
    </row>
    <row r="89" spans="1:15">
      <c r="A89" s="295">
        <v>21006</v>
      </c>
      <c r="B89" s="295" t="s">
        <v>184</v>
      </c>
      <c r="C89" s="400">
        <v>0</v>
      </c>
      <c r="D89" s="401">
        <v>0</v>
      </c>
      <c r="E89" s="401">
        <v>0</v>
      </c>
      <c r="F89" s="401">
        <v>0</v>
      </c>
      <c r="G89" s="400">
        <f t="shared" si="7"/>
        <v>0</v>
      </c>
      <c r="H89" s="400">
        <v>0</v>
      </c>
      <c r="I89" s="400">
        <f t="shared" si="8"/>
        <v>0</v>
      </c>
      <c r="J89" s="417" t="str">
        <f>IFERROR(I89/D89,"-")</f>
        <v>-</v>
      </c>
      <c r="K89" s="418">
        <v>0</v>
      </c>
      <c r="L89" s="418">
        <v>0</v>
      </c>
      <c r="M89" s="401">
        <v>41.335939</v>
      </c>
      <c r="N89" s="419">
        <f>IFERROR(H89/M89-1,"-")</f>
        <v>-1</v>
      </c>
      <c r="O89" s="420"/>
    </row>
    <row r="90" spans="1:15">
      <c r="A90" s="295">
        <v>21007</v>
      </c>
      <c r="B90" s="295" t="s">
        <v>185</v>
      </c>
      <c r="C90" s="400">
        <v>828.221988</v>
      </c>
      <c r="D90" s="401">
        <v>824.251476</v>
      </c>
      <c r="E90" s="401">
        <v>104</v>
      </c>
      <c r="F90" s="401">
        <v>691.3544</v>
      </c>
      <c r="G90" s="400">
        <f t="shared" si="7"/>
        <v>1619.605876</v>
      </c>
      <c r="H90" s="400">
        <v>1444.133301</v>
      </c>
      <c r="I90" s="400">
        <f t="shared" si="8"/>
        <v>774.49589</v>
      </c>
      <c r="J90" s="417">
        <f>IFERROR(I90/D90,"-")</f>
        <v>0.939635429903677</v>
      </c>
      <c r="K90" s="418">
        <v>44.8345</v>
      </c>
      <c r="L90" s="418">
        <v>624.802911</v>
      </c>
      <c r="M90" s="401">
        <v>1205.792625</v>
      </c>
      <c r="N90" s="419">
        <f>IFERROR(H90/M90-1,"-")</f>
        <v>0.197663073283435</v>
      </c>
      <c r="O90" s="420"/>
    </row>
    <row r="91" spans="1:15">
      <c r="A91" s="295">
        <v>21011</v>
      </c>
      <c r="B91" s="295" t="s">
        <v>186</v>
      </c>
      <c r="C91" s="400">
        <v>7086.16898099999</v>
      </c>
      <c r="D91" s="401">
        <v>7258.402932</v>
      </c>
      <c r="E91" s="401">
        <v>0</v>
      </c>
      <c r="F91" s="401">
        <v>0</v>
      </c>
      <c r="G91" s="400">
        <f t="shared" si="7"/>
        <v>7258.402932</v>
      </c>
      <c r="H91" s="400">
        <v>7156.773434</v>
      </c>
      <c r="I91" s="400">
        <f t="shared" si="8"/>
        <v>7156.773434</v>
      </c>
      <c r="J91" s="417">
        <f>IFERROR(I91/D91,"-")</f>
        <v>0.985998366451668</v>
      </c>
      <c r="K91" s="418">
        <v>0</v>
      </c>
      <c r="L91" s="418">
        <v>0</v>
      </c>
      <c r="M91" s="401">
        <v>6818.348244</v>
      </c>
      <c r="N91" s="419">
        <f>IFERROR(H91/M91-1,"-")</f>
        <v>0.0496344829992816</v>
      </c>
      <c r="O91" s="420"/>
    </row>
    <row r="92" spans="1:15">
      <c r="A92" s="295">
        <v>21012</v>
      </c>
      <c r="B92" s="295" t="s">
        <v>187</v>
      </c>
      <c r="C92" s="400">
        <v>751.28256</v>
      </c>
      <c r="D92" s="401">
        <v>786.49893</v>
      </c>
      <c r="E92" s="401">
        <v>0</v>
      </c>
      <c r="F92" s="401">
        <v>0</v>
      </c>
      <c r="G92" s="400">
        <f t="shared" si="7"/>
        <v>786.49893</v>
      </c>
      <c r="H92" s="400">
        <v>758.477118</v>
      </c>
      <c r="I92" s="400">
        <f t="shared" si="8"/>
        <v>758.477118</v>
      </c>
      <c r="J92" s="417">
        <f>IFERROR(I92/D92,"-")</f>
        <v>0.964371455661103</v>
      </c>
      <c r="K92" s="418">
        <v>0</v>
      </c>
      <c r="L92" s="418">
        <v>0</v>
      </c>
      <c r="M92" s="401">
        <v>691.9962</v>
      </c>
      <c r="N92" s="419">
        <f>IFERROR(H92/M92-1,"-")</f>
        <v>0.0960712183101584</v>
      </c>
      <c r="O92" s="420"/>
    </row>
    <row r="93" spans="1:15">
      <c r="A93" s="295">
        <v>21013</v>
      </c>
      <c r="B93" s="295" t="s">
        <v>188</v>
      </c>
      <c r="C93" s="400">
        <v>277.274998</v>
      </c>
      <c r="D93" s="401">
        <v>663.029129</v>
      </c>
      <c r="E93" s="401">
        <v>50</v>
      </c>
      <c r="F93" s="401">
        <v>0</v>
      </c>
      <c r="G93" s="400">
        <f t="shared" si="7"/>
        <v>713.029129</v>
      </c>
      <c r="H93" s="400">
        <v>91.8944</v>
      </c>
      <c r="I93" s="400">
        <f t="shared" si="8"/>
        <v>91.8944</v>
      </c>
      <c r="J93" s="417">
        <f>IFERROR(I93/D93,"-")</f>
        <v>0.138597832253008</v>
      </c>
      <c r="K93" s="418">
        <v>0</v>
      </c>
      <c r="L93" s="418">
        <v>0</v>
      </c>
      <c r="M93" s="401">
        <v>282.211592</v>
      </c>
      <c r="N93" s="419">
        <f>IFERROR(H93/M93-1,"-")</f>
        <v>-0.674377656322494</v>
      </c>
      <c r="O93" s="420"/>
    </row>
    <row r="94" spans="1:15">
      <c r="A94" s="295">
        <v>21014</v>
      </c>
      <c r="B94" s="295" t="s">
        <v>189</v>
      </c>
      <c r="C94" s="400">
        <v>92.484</v>
      </c>
      <c r="D94" s="401">
        <v>31.954</v>
      </c>
      <c r="E94" s="401">
        <v>50</v>
      </c>
      <c r="F94" s="401">
        <v>109.33</v>
      </c>
      <c r="G94" s="400">
        <f t="shared" si="7"/>
        <v>191.284</v>
      </c>
      <c r="H94" s="400">
        <v>144.410613</v>
      </c>
      <c r="I94" s="400">
        <f t="shared" si="8"/>
        <v>32.737164</v>
      </c>
      <c r="J94" s="417">
        <f>IFERROR(I94/D94,"-")</f>
        <v>1.02450910684108</v>
      </c>
      <c r="K94" s="418">
        <v>13.493449</v>
      </c>
      <c r="L94" s="418">
        <v>98.18</v>
      </c>
      <c r="M94" s="401">
        <v>77.262606</v>
      </c>
      <c r="N94" s="419">
        <f>IFERROR(H94/M94-1,"-")</f>
        <v>0.869088042409546</v>
      </c>
      <c r="O94" s="420"/>
    </row>
    <row r="95" spans="1:15">
      <c r="A95" s="295">
        <v>21015</v>
      </c>
      <c r="B95" s="295" t="s">
        <v>190</v>
      </c>
      <c r="C95" s="400">
        <v>518.697354</v>
      </c>
      <c r="D95" s="401">
        <v>278.468412</v>
      </c>
      <c r="E95" s="401">
        <v>44</v>
      </c>
      <c r="F95" s="401">
        <v>30.52</v>
      </c>
      <c r="G95" s="400">
        <f t="shared" si="7"/>
        <v>352.988412</v>
      </c>
      <c r="H95" s="400">
        <v>345.601576</v>
      </c>
      <c r="I95" s="400">
        <f t="shared" si="8"/>
        <v>273.988576</v>
      </c>
      <c r="J95" s="417">
        <f>IFERROR(I95/D95,"-")</f>
        <v>0.983912588261537</v>
      </c>
      <c r="K95" s="418">
        <v>41.093</v>
      </c>
      <c r="L95" s="418">
        <v>30.52</v>
      </c>
      <c r="M95" s="401">
        <v>316.006914</v>
      </c>
      <c r="N95" s="419">
        <f>IFERROR(H95/M95-1,"-")</f>
        <v>0.0936519445900479</v>
      </c>
      <c r="O95" s="420"/>
    </row>
    <row r="96" spans="1:15">
      <c r="A96" s="425">
        <v>21017</v>
      </c>
      <c r="B96" s="295" t="s">
        <v>191</v>
      </c>
      <c r="C96" s="400">
        <v>0</v>
      </c>
      <c r="D96" s="401">
        <v>5.69</v>
      </c>
      <c r="E96" s="401">
        <v>0</v>
      </c>
      <c r="F96" s="401">
        <v>1</v>
      </c>
      <c r="G96" s="400">
        <f t="shared" si="7"/>
        <v>6.69</v>
      </c>
      <c r="H96" s="400">
        <v>1</v>
      </c>
      <c r="I96" s="400">
        <f t="shared" si="8"/>
        <v>0</v>
      </c>
      <c r="J96" s="417">
        <f>IFERROR(I96/D96,"-")</f>
        <v>0</v>
      </c>
      <c r="K96" s="418">
        <v>0</v>
      </c>
      <c r="L96" s="418">
        <v>1</v>
      </c>
      <c r="M96" s="401">
        <v>0</v>
      </c>
      <c r="N96" s="419" t="str">
        <f>IFERROR(H96/M96-1,"-")</f>
        <v>-</v>
      </c>
      <c r="O96" s="420"/>
    </row>
    <row r="97" spans="1:15">
      <c r="A97" s="295">
        <v>21018</v>
      </c>
      <c r="B97" s="295" t="s">
        <v>192</v>
      </c>
      <c r="C97" s="400">
        <v>0</v>
      </c>
      <c r="D97" s="401">
        <v>0</v>
      </c>
      <c r="E97" s="401">
        <v>0</v>
      </c>
      <c r="F97" s="401">
        <v>4.5</v>
      </c>
      <c r="G97" s="400">
        <f t="shared" si="7"/>
        <v>4.5</v>
      </c>
      <c r="H97" s="400">
        <v>0</v>
      </c>
      <c r="I97" s="400">
        <f t="shared" si="8"/>
        <v>0</v>
      </c>
      <c r="J97" s="417" t="str">
        <f>IFERROR(I97/D97,"-")</f>
        <v>-</v>
      </c>
      <c r="K97" s="418">
        <v>0</v>
      </c>
      <c r="L97" s="418">
        <v>0</v>
      </c>
      <c r="M97" s="401">
        <v>0</v>
      </c>
      <c r="N97" s="419" t="str">
        <f>IFERROR(H97/M97-1,"-")</f>
        <v>-</v>
      </c>
      <c r="O97" s="420"/>
    </row>
    <row r="98" spans="1:15">
      <c r="A98" s="295">
        <v>21099</v>
      </c>
      <c r="B98" s="295" t="s">
        <v>193</v>
      </c>
      <c r="C98" s="400">
        <v>0</v>
      </c>
      <c r="D98" s="401">
        <v>4.2518</v>
      </c>
      <c r="E98" s="401">
        <v>20</v>
      </c>
      <c r="F98" s="401">
        <v>28.94</v>
      </c>
      <c r="G98" s="400">
        <f t="shared" si="7"/>
        <v>53.1918</v>
      </c>
      <c r="H98" s="400">
        <v>21.8578</v>
      </c>
      <c r="I98" s="400">
        <f t="shared" si="8"/>
        <v>0</v>
      </c>
      <c r="J98" s="417">
        <f>IFERROR(I98/D98,"-")</f>
        <v>0</v>
      </c>
      <c r="K98" s="418">
        <v>19.5465</v>
      </c>
      <c r="L98" s="418">
        <v>2.3113</v>
      </c>
      <c r="M98" s="401">
        <v>14.082</v>
      </c>
      <c r="N98" s="419">
        <f>IFERROR(H98/M98-1,"-")</f>
        <v>0.552180088055674</v>
      </c>
      <c r="O98" s="420"/>
    </row>
    <row r="99" spans="1:15">
      <c r="A99" s="398">
        <v>211</v>
      </c>
      <c r="B99" s="398" t="s">
        <v>194</v>
      </c>
      <c r="C99" s="399">
        <f>SUM(C100:C109)</f>
        <v>1613.4256432</v>
      </c>
      <c r="D99" s="399">
        <f>SUM(D100:D109)</f>
        <v>2116.8627962</v>
      </c>
      <c r="E99" s="399">
        <f>SUM(E100:E109)</f>
        <v>657</v>
      </c>
      <c r="F99" s="399">
        <f>SUM(F100:F109)</f>
        <v>3032.4</v>
      </c>
      <c r="G99" s="399">
        <f t="shared" si="7"/>
        <v>5806.2627962</v>
      </c>
      <c r="H99" s="399">
        <f>SUM(H100:H109)</f>
        <v>1857.798891</v>
      </c>
      <c r="I99" s="399">
        <f>SUM(I100:I109)</f>
        <v>1279.318891</v>
      </c>
      <c r="J99" s="414">
        <f>IFERROR(I99/D99,"-")</f>
        <v>0.604346627139235</v>
      </c>
      <c r="K99" s="399">
        <f>SUM(K100:K109)</f>
        <v>148.08</v>
      </c>
      <c r="L99" s="399">
        <f>SUM(L100:L109)</f>
        <v>430.4</v>
      </c>
      <c r="M99" s="399">
        <f>SUM(M100:M109)</f>
        <v>1398.205188</v>
      </c>
      <c r="N99" s="415">
        <f>IFERROR(H99/M99-1,"-")</f>
        <v>0.328702615999734</v>
      </c>
      <c r="O99" s="416"/>
    </row>
    <row r="100" ht="18" customHeight="1" spans="1:15">
      <c r="A100" s="295">
        <v>21101</v>
      </c>
      <c r="B100" s="295" t="s">
        <v>195</v>
      </c>
      <c r="C100" s="400">
        <v>3.6</v>
      </c>
      <c r="D100" s="401">
        <v>43.381368</v>
      </c>
      <c r="E100" s="401">
        <v>240</v>
      </c>
      <c r="F100" s="401">
        <v>0</v>
      </c>
      <c r="G100" s="400">
        <f t="shared" si="7"/>
        <v>283.381368</v>
      </c>
      <c r="H100" s="400">
        <v>34.898248</v>
      </c>
      <c r="I100" s="400">
        <f t="shared" ref="I100:I109" si="9">H100-K100-L100</f>
        <v>34.898248</v>
      </c>
      <c r="J100" s="417">
        <f>IFERROR(I100/D100,"-")</f>
        <v>0.804452455256828</v>
      </c>
      <c r="K100" s="418">
        <v>0</v>
      </c>
      <c r="L100" s="418">
        <v>0</v>
      </c>
      <c r="M100" s="401">
        <v>3.6</v>
      </c>
      <c r="N100" s="419">
        <f>IFERROR(H100/M100-1,"-")</f>
        <v>8.69395777777778</v>
      </c>
      <c r="O100" s="420"/>
    </row>
    <row r="101" ht="18" customHeight="1" spans="1:15">
      <c r="A101" s="295">
        <v>21102</v>
      </c>
      <c r="B101" s="295" t="s">
        <v>196</v>
      </c>
      <c r="C101" s="400">
        <v>9</v>
      </c>
      <c r="D101" s="401">
        <v>9</v>
      </c>
      <c r="E101" s="401">
        <v>0</v>
      </c>
      <c r="F101" s="401">
        <v>0</v>
      </c>
      <c r="G101" s="400">
        <f t="shared" si="7"/>
        <v>9</v>
      </c>
      <c r="H101" s="400">
        <v>0</v>
      </c>
      <c r="I101" s="400">
        <f t="shared" si="9"/>
        <v>0</v>
      </c>
      <c r="J101" s="417">
        <f>IFERROR(I101/D101,"-")</f>
        <v>0</v>
      </c>
      <c r="K101" s="418">
        <v>0</v>
      </c>
      <c r="L101" s="418">
        <v>0</v>
      </c>
      <c r="M101" s="401">
        <v>0</v>
      </c>
      <c r="N101" s="419" t="str">
        <f>IFERROR(H101/M101-1,"-")</f>
        <v>-</v>
      </c>
      <c r="O101" s="420"/>
    </row>
    <row r="102" ht="18" customHeight="1" spans="1:15">
      <c r="A102" s="295">
        <v>21103</v>
      </c>
      <c r="B102" s="295" t="s">
        <v>197</v>
      </c>
      <c r="C102" s="400">
        <v>225.6968052</v>
      </c>
      <c r="D102" s="401">
        <v>280.9729892</v>
      </c>
      <c r="E102" s="401">
        <v>360</v>
      </c>
      <c r="F102" s="401">
        <v>2602</v>
      </c>
      <c r="G102" s="400">
        <f t="shared" si="7"/>
        <v>3242.9729892</v>
      </c>
      <c r="H102" s="400">
        <v>184.695184</v>
      </c>
      <c r="I102" s="400">
        <f t="shared" si="9"/>
        <v>77.655184</v>
      </c>
      <c r="J102" s="417">
        <f>IFERROR(I102/D102,"-")</f>
        <v>0.276379534634641</v>
      </c>
      <c r="K102" s="418">
        <v>107.04</v>
      </c>
      <c r="L102" s="418">
        <v>0</v>
      </c>
      <c r="M102" s="401">
        <v>129.564188</v>
      </c>
      <c r="N102" s="419">
        <f>IFERROR(H102/M102-1,"-")</f>
        <v>0.425511067919478</v>
      </c>
      <c r="O102" s="420"/>
    </row>
    <row r="103" ht="18" customHeight="1" spans="1:15">
      <c r="A103" s="295">
        <v>21104</v>
      </c>
      <c r="B103" s="295" t="s">
        <v>198</v>
      </c>
      <c r="C103" s="400">
        <v>666.893179</v>
      </c>
      <c r="D103" s="401">
        <v>1264.47278</v>
      </c>
      <c r="E103" s="401">
        <v>0</v>
      </c>
      <c r="F103" s="401">
        <v>415</v>
      </c>
      <c r="G103" s="400">
        <f t="shared" si="7"/>
        <v>1679.47278</v>
      </c>
      <c r="H103" s="400">
        <v>1072.7298</v>
      </c>
      <c r="I103" s="400">
        <f t="shared" si="9"/>
        <v>657.7298</v>
      </c>
      <c r="J103" s="417">
        <f>IFERROR(I103/D103,"-")</f>
        <v>0.520161295998796</v>
      </c>
      <c r="K103" s="418">
        <v>0</v>
      </c>
      <c r="L103" s="418">
        <v>415</v>
      </c>
      <c r="M103" s="401">
        <v>841.4376</v>
      </c>
      <c r="N103" s="419">
        <f>IFERROR(H103/M103-1,"-")</f>
        <v>0.274877424065671</v>
      </c>
      <c r="O103" s="420"/>
    </row>
    <row r="104" ht="18" customHeight="1" spans="1:15">
      <c r="A104" s="295">
        <v>21105</v>
      </c>
      <c r="B104" s="295" t="s">
        <v>199</v>
      </c>
      <c r="C104" s="400">
        <v>199.2</v>
      </c>
      <c r="D104" s="401">
        <v>0</v>
      </c>
      <c r="E104" s="401">
        <v>41</v>
      </c>
      <c r="F104" s="401">
        <v>15.4</v>
      </c>
      <c r="G104" s="400">
        <f t="shared" si="7"/>
        <v>56.4</v>
      </c>
      <c r="H104" s="400">
        <v>56.44</v>
      </c>
      <c r="I104" s="400">
        <f t="shared" si="9"/>
        <v>0</v>
      </c>
      <c r="J104" s="417" t="str">
        <f>IFERROR(I104/D104,"-")</f>
        <v>-</v>
      </c>
      <c r="K104" s="418">
        <v>41.04</v>
      </c>
      <c r="L104" s="418">
        <v>15.4</v>
      </c>
      <c r="M104" s="401">
        <v>3.3</v>
      </c>
      <c r="N104" s="419">
        <f>IFERROR(H104/M104-1,"-")</f>
        <v>16.1030303030303</v>
      </c>
      <c r="O104" s="420"/>
    </row>
    <row r="105" ht="18" customHeight="1" spans="1:15">
      <c r="A105" s="295">
        <v>21106</v>
      </c>
      <c r="B105" s="295" t="s">
        <v>200</v>
      </c>
      <c r="C105" s="400">
        <v>0</v>
      </c>
      <c r="D105" s="401">
        <v>0</v>
      </c>
      <c r="E105" s="401">
        <v>0</v>
      </c>
      <c r="F105" s="401">
        <v>0</v>
      </c>
      <c r="G105" s="400">
        <f t="shared" ref="G105:G136" si="10">D105+E105+F105</f>
        <v>0</v>
      </c>
      <c r="H105" s="400">
        <v>0</v>
      </c>
      <c r="I105" s="400">
        <f t="shared" si="9"/>
        <v>0</v>
      </c>
      <c r="J105" s="417" t="str">
        <f>IFERROR(I105/D105,"-")</f>
        <v>-</v>
      </c>
      <c r="K105" s="418">
        <v>0</v>
      </c>
      <c r="L105" s="418">
        <v>0</v>
      </c>
      <c r="M105" s="401">
        <v>397.9986</v>
      </c>
      <c r="N105" s="419">
        <f>IFERROR(H105/M105-1,"-")</f>
        <v>-1</v>
      </c>
      <c r="O105" s="420"/>
    </row>
    <row r="106" ht="18" customHeight="1" spans="1:15">
      <c r="A106" s="295">
        <v>21107</v>
      </c>
      <c r="B106" s="295" t="s">
        <v>201</v>
      </c>
      <c r="C106" s="400">
        <v>0</v>
      </c>
      <c r="D106" s="401">
        <v>0</v>
      </c>
      <c r="E106" s="401">
        <v>0</v>
      </c>
      <c r="F106" s="401">
        <v>0</v>
      </c>
      <c r="G106" s="400">
        <f t="shared" si="10"/>
        <v>0</v>
      </c>
      <c r="H106" s="400">
        <v>0</v>
      </c>
      <c r="I106" s="400">
        <f t="shared" si="9"/>
        <v>0</v>
      </c>
      <c r="J106" s="417" t="str">
        <f>IFERROR(I106/D106,"-")</f>
        <v>-</v>
      </c>
      <c r="K106" s="418">
        <v>0</v>
      </c>
      <c r="L106" s="418">
        <v>0</v>
      </c>
      <c r="M106" s="401">
        <v>0</v>
      </c>
      <c r="N106" s="419" t="str">
        <f>IFERROR(H106/M106-1,"-")</f>
        <v>-</v>
      </c>
      <c r="O106" s="420"/>
    </row>
    <row r="107" ht="18" customHeight="1" spans="1:15">
      <c r="A107" s="295">
        <v>21111</v>
      </c>
      <c r="B107" s="295" t="s">
        <v>202</v>
      </c>
      <c r="C107" s="400">
        <v>0</v>
      </c>
      <c r="D107" s="401">
        <v>10</v>
      </c>
      <c r="E107" s="401">
        <v>0</v>
      </c>
      <c r="F107" s="401">
        <v>0</v>
      </c>
      <c r="G107" s="400">
        <f t="shared" si="10"/>
        <v>10</v>
      </c>
      <c r="H107" s="400">
        <v>0</v>
      </c>
      <c r="I107" s="400">
        <f t="shared" si="9"/>
        <v>0</v>
      </c>
      <c r="J107" s="417">
        <f>IFERROR(I107/D107,"-")</f>
        <v>0</v>
      </c>
      <c r="K107" s="418">
        <v>0</v>
      </c>
      <c r="L107" s="418">
        <v>0</v>
      </c>
      <c r="M107" s="401">
        <v>0</v>
      </c>
      <c r="N107" s="419" t="str">
        <f>IFERROR(H107/M107-1,"-")</f>
        <v>-</v>
      </c>
      <c r="O107" s="420"/>
    </row>
    <row r="108" ht="18" customHeight="1" spans="1:15">
      <c r="A108" s="295">
        <v>21113</v>
      </c>
      <c r="B108" s="295" t="s">
        <v>203</v>
      </c>
      <c r="C108" s="400">
        <v>0</v>
      </c>
      <c r="D108" s="401">
        <v>0</v>
      </c>
      <c r="E108" s="401">
        <v>0</v>
      </c>
      <c r="F108" s="401">
        <v>0</v>
      </c>
      <c r="G108" s="400">
        <f t="shared" si="10"/>
        <v>0</v>
      </c>
      <c r="H108" s="400">
        <v>0</v>
      </c>
      <c r="I108" s="400">
        <f t="shared" si="9"/>
        <v>0</v>
      </c>
      <c r="J108" s="417" t="str">
        <f>IFERROR(I108/D108,"-")</f>
        <v>-</v>
      </c>
      <c r="K108" s="418">
        <v>0</v>
      </c>
      <c r="L108" s="418">
        <v>0</v>
      </c>
      <c r="M108" s="401">
        <v>0</v>
      </c>
      <c r="N108" s="419" t="str">
        <f>IFERROR(H108/M108-1,"-")</f>
        <v>-</v>
      </c>
      <c r="O108" s="420"/>
    </row>
    <row r="109" ht="18" customHeight="1" spans="1:15">
      <c r="A109" s="295">
        <v>21199</v>
      </c>
      <c r="B109" s="295" t="s">
        <v>204</v>
      </c>
      <c r="C109" s="400">
        <v>509.035659</v>
      </c>
      <c r="D109" s="401">
        <v>509.035659</v>
      </c>
      <c r="E109" s="401">
        <v>16</v>
      </c>
      <c r="F109" s="401">
        <v>0</v>
      </c>
      <c r="G109" s="400">
        <f t="shared" si="10"/>
        <v>525.035659</v>
      </c>
      <c r="H109" s="400">
        <v>509.035659</v>
      </c>
      <c r="I109" s="400">
        <f t="shared" si="9"/>
        <v>509.035659</v>
      </c>
      <c r="J109" s="417">
        <f>IFERROR(I109/D109,"-")</f>
        <v>1</v>
      </c>
      <c r="K109" s="418">
        <v>0</v>
      </c>
      <c r="L109" s="418">
        <v>0</v>
      </c>
      <c r="M109" s="401">
        <v>22.3048</v>
      </c>
      <c r="N109" s="419">
        <f>IFERROR(H109/M109-1,"-")</f>
        <v>21.8217988504716</v>
      </c>
      <c r="O109" s="420"/>
    </row>
    <row r="110" ht="18" customHeight="1" spans="1:15">
      <c r="A110" s="398">
        <v>212</v>
      </c>
      <c r="B110" s="398" t="s">
        <v>205</v>
      </c>
      <c r="C110" s="399">
        <f>SUM(C111:C114)</f>
        <v>4955.205558</v>
      </c>
      <c r="D110" s="399">
        <f>SUM(D111:D114)</f>
        <v>8879.141773</v>
      </c>
      <c r="E110" s="399">
        <f>SUM(E111:E114)</f>
        <v>2585</v>
      </c>
      <c r="F110" s="399">
        <f>SUM(F111:F114)</f>
        <v>2546</v>
      </c>
      <c r="G110" s="399">
        <f t="shared" si="10"/>
        <v>14010.141773</v>
      </c>
      <c r="H110" s="399">
        <f>SUM(H111:H114)</f>
        <v>14251.207848</v>
      </c>
      <c r="I110" s="399">
        <f>SUM(I111:I114)</f>
        <v>11770.106505</v>
      </c>
      <c r="J110" s="414">
        <f>IFERROR(I110/D110,"-")</f>
        <v>1.32559055885231</v>
      </c>
      <c r="K110" s="399">
        <f>SUM(K111:K114)</f>
        <v>235.763852</v>
      </c>
      <c r="L110" s="399">
        <f>SUM(L111:L114)</f>
        <v>2245.337491</v>
      </c>
      <c r="M110" s="399">
        <f>SUM(M111:M114)</f>
        <v>5314.559668</v>
      </c>
      <c r="N110" s="415">
        <f>IFERROR(H110/M110-1,"-")</f>
        <v>1.68154066155458</v>
      </c>
      <c r="O110" s="416"/>
    </row>
    <row r="111" ht="18" customHeight="1" spans="1:15">
      <c r="A111" s="295">
        <v>21201</v>
      </c>
      <c r="B111" s="295" t="s">
        <v>206</v>
      </c>
      <c r="C111" s="400">
        <v>3769.37863</v>
      </c>
      <c r="D111" s="401">
        <v>3718.003477</v>
      </c>
      <c r="E111" s="401">
        <v>14</v>
      </c>
      <c r="F111" s="401">
        <v>600</v>
      </c>
      <c r="G111" s="400">
        <f t="shared" si="10"/>
        <v>4332.003477</v>
      </c>
      <c r="H111" s="400">
        <v>6945.258731</v>
      </c>
      <c r="I111" s="400">
        <f>H111-K111-L111</f>
        <v>6945.258731</v>
      </c>
      <c r="J111" s="417">
        <f>IFERROR(I111/D111,"-")</f>
        <v>1.86800759438881</v>
      </c>
      <c r="K111" s="418">
        <v>0</v>
      </c>
      <c r="L111" s="418">
        <v>0</v>
      </c>
      <c r="M111" s="401">
        <v>3916.13735</v>
      </c>
      <c r="N111" s="419">
        <f>IFERROR(H111/M111-1,"-")</f>
        <v>0.773497227057167</v>
      </c>
      <c r="O111" s="420"/>
    </row>
    <row r="112" ht="18" customHeight="1" spans="1:15">
      <c r="A112" s="295">
        <v>21203</v>
      </c>
      <c r="B112" s="295" t="s">
        <v>207</v>
      </c>
      <c r="C112" s="400">
        <v>1027.214928</v>
      </c>
      <c r="D112" s="401">
        <v>1635.768928</v>
      </c>
      <c r="E112" s="401">
        <v>2563</v>
      </c>
      <c r="F112" s="401">
        <v>1904</v>
      </c>
      <c r="G112" s="400">
        <f t="shared" si="10"/>
        <v>6102.768928</v>
      </c>
      <c r="H112" s="400">
        <v>4088.659591</v>
      </c>
      <c r="I112" s="400">
        <f>H112-K112-L112</f>
        <v>1636.558248</v>
      </c>
      <c r="J112" s="417">
        <f>IFERROR(I112/D112,"-")</f>
        <v>1.00048253759225</v>
      </c>
      <c r="K112" s="418">
        <v>227.763852</v>
      </c>
      <c r="L112" s="418">
        <v>2224.337491</v>
      </c>
      <c r="M112" s="401">
        <v>1133.432674</v>
      </c>
      <c r="N112" s="419">
        <f>IFERROR(H112/M112-1,"-")</f>
        <v>2.60732462085348</v>
      </c>
      <c r="O112" s="420"/>
    </row>
    <row r="113" ht="18" customHeight="1" spans="1:15">
      <c r="A113" s="295">
        <v>21205</v>
      </c>
      <c r="B113" s="295" t="s">
        <v>208</v>
      </c>
      <c r="C113" s="400">
        <v>11.012</v>
      </c>
      <c r="D113" s="401">
        <v>3307.462632</v>
      </c>
      <c r="E113" s="401">
        <v>8</v>
      </c>
      <c r="F113" s="401">
        <v>42</v>
      </c>
      <c r="G113" s="400">
        <f t="shared" si="10"/>
        <v>3357.462632</v>
      </c>
      <c r="H113" s="400">
        <v>3150.80099</v>
      </c>
      <c r="I113" s="400">
        <f>H113-K113-L113</f>
        <v>3121.80099</v>
      </c>
      <c r="J113" s="417">
        <f>IFERROR(I113/D113,"-")</f>
        <v>0.943865838360891</v>
      </c>
      <c r="K113" s="418">
        <v>8</v>
      </c>
      <c r="L113" s="418">
        <v>21</v>
      </c>
      <c r="M113" s="401">
        <v>64.989644</v>
      </c>
      <c r="N113" s="419">
        <f>IFERROR(H113/M113-1,"-")</f>
        <v>47.4815856200105</v>
      </c>
      <c r="O113" s="420"/>
    </row>
    <row r="114" ht="18" customHeight="1" spans="1:15">
      <c r="A114" s="295">
        <v>21299</v>
      </c>
      <c r="B114" s="295" t="s">
        <v>209</v>
      </c>
      <c r="C114" s="400">
        <v>147.6</v>
      </c>
      <c r="D114" s="401">
        <v>217.906736</v>
      </c>
      <c r="E114" s="401">
        <v>0</v>
      </c>
      <c r="F114" s="401">
        <v>0</v>
      </c>
      <c r="G114" s="400">
        <f t="shared" si="10"/>
        <v>217.906736</v>
      </c>
      <c r="H114" s="400">
        <v>66.488536</v>
      </c>
      <c r="I114" s="400">
        <f>H114-K114-L114</f>
        <v>66.488536</v>
      </c>
      <c r="J114" s="417">
        <f>IFERROR(I114/D114,"-")</f>
        <v>0.305123821413212</v>
      </c>
      <c r="K114" s="418">
        <v>0</v>
      </c>
      <c r="L114" s="418">
        <v>0</v>
      </c>
      <c r="M114" s="401">
        <v>200</v>
      </c>
      <c r="N114" s="419">
        <f>IFERROR(H114/M114-1,"-")</f>
        <v>-0.66755732</v>
      </c>
      <c r="O114" s="420"/>
    </row>
    <row r="115" ht="18" customHeight="1" spans="1:15">
      <c r="A115" s="426">
        <v>213</v>
      </c>
      <c r="B115" s="427" t="s">
        <v>210</v>
      </c>
      <c r="C115" s="399">
        <f>SUM(C116:C122)</f>
        <v>20528.821422</v>
      </c>
      <c r="D115" s="399">
        <f>SUM(D116:D122)</f>
        <v>20987.55004</v>
      </c>
      <c r="E115" s="399">
        <f>SUM(E116:E122)</f>
        <v>20195</v>
      </c>
      <c r="F115" s="399">
        <f>SUM(F116:F122)</f>
        <v>19793.270307</v>
      </c>
      <c r="G115" s="399">
        <f t="shared" si="10"/>
        <v>60975.820347</v>
      </c>
      <c r="H115" s="399">
        <f>SUM(H116:H122)</f>
        <v>36049.937662</v>
      </c>
      <c r="I115" s="399">
        <f>SUM(I116:I122)</f>
        <v>14497.473975</v>
      </c>
      <c r="J115" s="414">
        <f>IFERROR(I115/D115,"-")</f>
        <v>0.690765427473401</v>
      </c>
      <c r="K115" s="399">
        <f>SUM(K116:K122)</f>
        <v>9691.699655</v>
      </c>
      <c r="L115" s="399">
        <f>SUM(L116:L122)</f>
        <v>11860.764032</v>
      </c>
      <c r="M115" s="399">
        <f>SUM(M116:M122)</f>
        <v>40315.359166</v>
      </c>
      <c r="N115" s="415">
        <f>IFERROR(H115/M115-1,"-")</f>
        <v>-0.105801401556091</v>
      </c>
      <c r="O115" s="416"/>
    </row>
    <row r="116" ht="18" customHeight="1" spans="1:15">
      <c r="A116" s="295">
        <v>21301</v>
      </c>
      <c r="B116" s="295" t="s">
        <v>211</v>
      </c>
      <c r="C116" s="400">
        <v>13997.103684</v>
      </c>
      <c r="D116" s="401">
        <v>13817.245275</v>
      </c>
      <c r="E116" s="401">
        <v>12947</v>
      </c>
      <c r="F116" s="401">
        <v>7707.925</v>
      </c>
      <c r="G116" s="400">
        <f t="shared" si="10"/>
        <v>34472.170275</v>
      </c>
      <c r="H116" s="400">
        <v>18991.029801</v>
      </c>
      <c r="I116" s="400">
        <f t="shared" ref="I116:I122" si="11">H116-K116-L116</f>
        <v>8936.772888</v>
      </c>
      <c r="J116" s="417">
        <f>IFERROR(I116/D116,"-")</f>
        <v>0.646783979739406</v>
      </c>
      <c r="K116" s="418">
        <v>6072.332706</v>
      </c>
      <c r="L116" s="418">
        <v>3981.924207</v>
      </c>
      <c r="M116" s="401">
        <v>21806.872422</v>
      </c>
      <c r="N116" s="419">
        <f>IFERROR(H116/M116-1,"-")</f>
        <v>-0.129126385779156</v>
      </c>
      <c r="O116" s="420"/>
    </row>
    <row r="117" ht="18" customHeight="1" spans="1:15">
      <c r="A117" s="295">
        <v>21302</v>
      </c>
      <c r="B117" s="295" t="s">
        <v>212</v>
      </c>
      <c r="C117" s="400">
        <v>1790.782193</v>
      </c>
      <c r="D117" s="401">
        <v>1961.298541</v>
      </c>
      <c r="E117" s="401">
        <v>439</v>
      </c>
      <c r="F117" s="401">
        <v>788.7</v>
      </c>
      <c r="G117" s="400">
        <f t="shared" si="10"/>
        <v>3188.998541</v>
      </c>
      <c r="H117" s="400">
        <v>1656.32894</v>
      </c>
      <c r="I117" s="400">
        <f t="shared" si="11"/>
        <v>889.093373</v>
      </c>
      <c r="J117" s="417">
        <f>IFERROR(I117/D117,"-")</f>
        <v>0.453318734712708</v>
      </c>
      <c r="K117" s="418">
        <v>109.136667</v>
      </c>
      <c r="L117" s="418">
        <v>658.0989</v>
      </c>
      <c r="M117" s="401">
        <v>2419.79093</v>
      </c>
      <c r="N117" s="419">
        <f>IFERROR(H117/M117-1,"-")</f>
        <v>-0.315507418651247</v>
      </c>
      <c r="O117" s="420"/>
    </row>
    <row r="118" ht="18" customHeight="1" spans="1:15">
      <c r="A118" s="295">
        <v>21303</v>
      </c>
      <c r="B118" s="295" t="s">
        <v>213</v>
      </c>
      <c r="C118" s="400">
        <v>2019.773268</v>
      </c>
      <c r="D118" s="401">
        <v>2008.006942</v>
      </c>
      <c r="E118" s="401">
        <v>4557</v>
      </c>
      <c r="F118" s="401">
        <v>3212.949</v>
      </c>
      <c r="G118" s="400">
        <f t="shared" si="10"/>
        <v>9777.955942</v>
      </c>
      <c r="H118" s="400">
        <v>5141.611591</v>
      </c>
      <c r="I118" s="400">
        <f t="shared" si="11"/>
        <v>1826.973771</v>
      </c>
      <c r="J118" s="417">
        <f>IFERROR(I118/D118,"-")</f>
        <v>0.90984435003014</v>
      </c>
      <c r="K118" s="418">
        <v>2849.710456</v>
      </c>
      <c r="L118" s="418">
        <v>464.927364</v>
      </c>
      <c r="M118" s="401">
        <v>3325.201657</v>
      </c>
      <c r="N118" s="419">
        <f>IFERROR(H118/M118-1,"-")</f>
        <v>0.546255572252651</v>
      </c>
      <c r="O118" s="420"/>
    </row>
    <row r="119" ht="18" customHeight="1" spans="1:15">
      <c r="A119" s="295">
        <v>21305</v>
      </c>
      <c r="B119" s="295" t="s">
        <v>214</v>
      </c>
      <c r="C119" s="400">
        <v>227</v>
      </c>
      <c r="D119" s="401">
        <v>227</v>
      </c>
      <c r="E119" s="401">
        <v>244</v>
      </c>
      <c r="F119" s="401">
        <v>5315</v>
      </c>
      <c r="G119" s="400">
        <f t="shared" si="10"/>
        <v>5786</v>
      </c>
      <c r="H119" s="400">
        <v>5668.4</v>
      </c>
      <c r="I119" s="400">
        <f t="shared" si="11"/>
        <v>227</v>
      </c>
      <c r="J119" s="417">
        <f>IFERROR(I119/D119,"-")</f>
        <v>1</v>
      </c>
      <c r="K119" s="418">
        <v>127</v>
      </c>
      <c r="L119" s="418">
        <v>5314.4</v>
      </c>
      <c r="M119" s="401">
        <v>6332.4</v>
      </c>
      <c r="N119" s="419">
        <f>IFERROR(H119/M119-1,"-")</f>
        <v>-0.104857557955909</v>
      </c>
      <c r="O119" s="420"/>
    </row>
    <row r="120" ht="18" customHeight="1" spans="1:15">
      <c r="A120" s="295">
        <v>21307</v>
      </c>
      <c r="B120" s="295" t="s">
        <v>215</v>
      </c>
      <c r="C120" s="400">
        <v>2344.753844</v>
      </c>
      <c r="D120" s="401">
        <v>2820.590849</v>
      </c>
      <c r="E120" s="401">
        <v>1615</v>
      </c>
      <c r="F120" s="401">
        <v>2345.13</v>
      </c>
      <c r="G120" s="400">
        <f t="shared" si="10"/>
        <v>6780.720849</v>
      </c>
      <c r="H120" s="400">
        <v>4144.370071</v>
      </c>
      <c r="I120" s="400">
        <f t="shared" si="11"/>
        <v>2554.189844</v>
      </c>
      <c r="J120" s="417">
        <f>IFERROR(I120/D120,"-")</f>
        <v>0.905551347479395</v>
      </c>
      <c r="K120" s="418">
        <v>443.666666</v>
      </c>
      <c r="L120" s="418">
        <v>1146.513561</v>
      </c>
      <c r="M120" s="401">
        <v>4948.135917</v>
      </c>
      <c r="N120" s="419">
        <f>IFERROR(H120/M120-1,"-")</f>
        <v>-0.162438109923083</v>
      </c>
      <c r="O120" s="420"/>
    </row>
    <row r="121" ht="18" customHeight="1" spans="1:15">
      <c r="A121" s="295">
        <v>21308</v>
      </c>
      <c r="B121" s="295" t="s">
        <v>216</v>
      </c>
      <c r="C121" s="400">
        <v>10.485006</v>
      </c>
      <c r="D121" s="401">
        <v>10.485006</v>
      </c>
      <c r="E121" s="401">
        <v>42</v>
      </c>
      <c r="F121" s="401">
        <v>57</v>
      </c>
      <c r="G121" s="400">
        <f t="shared" si="10"/>
        <v>109.485006</v>
      </c>
      <c r="H121" s="400">
        <v>63.817663</v>
      </c>
      <c r="I121" s="400">
        <f t="shared" si="11"/>
        <v>0</v>
      </c>
      <c r="J121" s="417">
        <f>IFERROR(I121/D121,"-")</f>
        <v>0</v>
      </c>
      <c r="K121" s="418">
        <v>6.817663</v>
      </c>
      <c r="L121" s="418">
        <v>57</v>
      </c>
      <c r="M121" s="401">
        <v>294.99109</v>
      </c>
      <c r="N121" s="419">
        <f>IFERROR(H121/M121-1,"-")</f>
        <v>-0.78366240485433</v>
      </c>
      <c r="O121" s="420"/>
    </row>
    <row r="122" ht="18" customHeight="1" spans="1:15">
      <c r="A122" s="295">
        <v>21399</v>
      </c>
      <c r="B122" s="295" t="s">
        <v>217</v>
      </c>
      <c r="C122" s="400">
        <v>138.923427</v>
      </c>
      <c r="D122" s="401">
        <v>142.923427</v>
      </c>
      <c r="E122" s="401">
        <v>351</v>
      </c>
      <c r="F122" s="401">
        <v>366.566307</v>
      </c>
      <c r="G122" s="400">
        <f t="shared" si="10"/>
        <v>860.489734</v>
      </c>
      <c r="H122" s="400">
        <v>384.379596</v>
      </c>
      <c r="I122" s="400">
        <f t="shared" si="11"/>
        <v>63.444099</v>
      </c>
      <c r="J122" s="417">
        <f>IFERROR(I122/D122,"-")</f>
        <v>0.443902727017594</v>
      </c>
      <c r="K122" s="418">
        <v>83.035497</v>
      </c>
      <c r="L122" s="418">
        <v>237.9</v>
      </c>
      <c r="M122" s="401">
        <v>1187.96715</v>
      </c>
      <c r="N122" s="419">
        <f>IFERROR(H122/M122-1,"-")</f>
        <v>-0.676439204568914</v>
      </c>
      <c r="O122" s="420"/>
    </row>
    <row r="123" ht="18" customHeight="1" spans="1:15">
      <c r="A123" s="398">
        <v>214</v>
      </c>
      <c r="B123" s="398" t="s">
        <v>218</v>
      </c>
      <c r="C123" s="399">
        <f>SUM(C124:C126)</f>
        <v>2138.3685</v>
      </c>
      <c r="D123" s="399">
        <f>SUM(D124:D126)</f>
        <v>2231.224</v>
      </c>
      <c r="E123" s="399">
        <f>SUM(E124:E126)</f>
        <v>0</v>
      </c>
      <c r="F123" s="399">
        <f>SUM(F124:F126)</f>
        <v>2403.26</v>
      </c>
      <c r="G123" s="399">
        <f t="shared" si="10"/>
        <v>4634.484</v>
      </c>
      <c r="H123" s="399">
        <f>SUM(H124:H126)</f>
        <v>5509.753788</v>
      </c>
      <c r="I123" s="399">
        <f>SUM(I124:I126)</f>
        <v>5228.843788</v>
      </c>
      <c r="J123" s="414">
        <f>IFERROR(I123/D123,"-")</f>
        <v>2.34348670864064</v>
      </c>
      <c r="K123" s="399">
        <f>SUM(K124:K126)</f>
        <v>0</v>
      </c>
      <c r="L123" s="399">
        <f>SUM(L124:L126)</f>
        <v>280.91</v>
      </c>
      <c r="M123" s="399">
        <f>SUM(M124:M126)</f>
        <v>1638.827499</v>
      </c>
      <c r="N123" s="415">
        <f>IFERROR(H123/M123-1,"-")</f>
        <v>2.36200960220768</v>
      </c>
      <c r="O123" s="416"/>
    </row>
    <row r="124" ht="18" customHeight="1" spans="1:15">
      <c r="A124" s="295">
        <v>21401</v>
      </c>
      <c r="B124" s="295" t="s">
        <v>219</v>
      </c>
      <c r="C124" s="400">
        <v>2138.3685</v>
      </c>
      <c r="D124" s="401">
        <v>2231.224</v>
      </c>
      <c r="E124" s="401">
        <v>0</v>
      </c>
      <c r="F124" s="401">
        <v>2403.26</v>
      </c>
      <c r="G124" s="400">
        <f t="shared" si="10"/>
        <v>4634.484</v>
      </c>
      <c r="H124" s="400">
        <v>5509.753788</v>
      </c>
      <c r="I124" s="400">
        <f>H124-K124-L124</f>
        <v>5228.843788</v>
      </c>
      <c r="J124" s="417">
        <f>IFERROR(I124/D124,"-")</f>
        <v>2.34348670864064</v>
      </c>
      <c r="K124" s="418">
        <v>0</v>
      </c>
      <c r="L124" s="418">
        <v>280.91</v>
      </c>
      <c r="M124" s="401">
        <v>1428.827499</v>
      </c>
      <c r="N124" s="419">
        <f>IFERROR(H124/M124-1,"-")</f>
        <v>2.85613644184209</v>
      </c>
      <c r="O124" s="420"/>
    </row>
    <row r="125" ht="18" customHeight="1" spans="1:15">
      <c r="A125" s="295">
        <v>21406</v>
      </c>
      <c r="B125" s="295" t="s">
        <v>220</v>
      </c>
      <c r="C125" s="400">
        <v>0</v>
      </c>
      <c r="D125" s="401">
        <v>0</v>
      </c>
      <c r="E125" s="401">
        <v>0</v>
      </c>
      <c r="F125" s="401">
        <v>0</v>
      </c>
      <c r="G125" s="400">
        <f t="shared" si="10"/>
        <v>0</v>
      </c>
      <c r="H125" s="400">
        <v>0</v>
      </c>
      <c r="I125" s="400">
        <f>H125-K125-L125</f>
        <v>0</v>
      </c>
      <c r="J125" s="417" t="str">
        <f>IFERROR(I125/D125,"-")</f>
        <v>-</v>
      </c>
      <c r="K125" s="418">
        <v>0</v>
      </c>
      <c r="L125" s="418">
        <v>0</v>
      </c>
      <c r="M125" s="401">
        <v>210</v>
      </c>
      <c r="N125" s="419">
        <f>IFERROR(H125/M125-1,"-")</f>
        <v>-1</v>
      </c>
      <c r="O125" s="420"/>
    </row>
    <row r="126" ht="18" customHeight="1" spans="1:15">
      <c r="A126" s="295">
        <v>21499</v>
      </c>
      <c r="B126" s="295" t="s">
        <v>221</v>
      </c>
      <c r="C126" s="400">
        <v>0</v>
      </c>
      <c r="D126" s="401">
        <v>0</v>
      </c>
      <c r="E126" s="401">
        <v>0</v>
      </c>
      <c r="F126" s="401">
        <v>0</v>
      </c>
      <c r="G126" s="400">
        <f t="shared" si="10"/>
        <v>0</v>
      </c>
      <c r="H126" s="400">
        <v>0</v>
      </c>
      <c r="I126" s="400">
        <f>H126-K126-L126</f>
        <v>0</v>
      </c>
      <c r="J126" s="417" t="str">
        <f>IFERROR(I126/D126,"-")</f>
        <v>-</v>
      </c>
      <c r="K126" s="418">
        <v>0</v>
      </c>
      <c r="L126" s="418">
        <v>0</v>
      </c>
      <c r="M126" s="401">
        <v>0</v>
      </c>
      <c r="N126" s="419" t="str">
        <f>IFERROR(H126/M126-1,"-")</f>
        <v>-</v>
      </c>
      <c r="O126" s="420"/>
    </row>
    <row r="127" spans="1:15">
      <c r="A127" s="398">
        <v>215</v>
      </c>
      <c r="B127" s="398" t="s">
        <v>222</v>
      </c>
      <c r="C127" s="399">
        <f>SUM(C128:C131)</f>
        <v>1905.397469</v>
      </c>
      <c r="D127" s="399">
        <f>SUM(D128:D131)</f>
        <v>2193.328128</v>
      </c>
      <c r="E127" s="399">
        <f>SUM(E128:E131)</f>
        <v>1932</v>
      </c>
      <c r="F127" s="399">
        <f>SUM(F128:F131)</f>
        <v>2452.37</v>
      </c>
      <c r="G127" s="399">
        <f t="shared" si="10"/>
        <v>6577.698128</v>
      </c>
      <c r="H127" s="399">
        <f>SUM(H128:H131)</f>
        <v>1864.544348</v>
      </c>
      <c r="I127" s="399">
        <f>SUM(I128:I130)</f>
        <v>1135.544348</v>
      </c>
      <c r="J127" s="414">
        <f>IFERROR(I127/D127,"-")</f>
        <v>0.51772661532201</v>
      </c>
      <c r="K127" s="399">
        <f>SUM(K128:K130)</f>
        <v>340</v>
      </c>
      <c r="L127" s="399">
        <f>SUM(L128:L130)</f>
        <v>389</v>
      </c>
      <c r="M127" s="399">
        <f>SUM(M128:M130)</f>
        <v>1389.44486</v>
      </c>
      <c r="N127" s="415">
        <f>IFERROR(H127/M127-1,"-")</f>
        <v>0.341934755151061</v>
      </c>
      <c r="O127" s="416"/>
    </row>
    <row r="128" spans="1:15">
      <c r="A128" s="295">
        <v>21501</v>
      </c>
      <c r="B128" s="295" t="s">
        <v>223</v>
      </c>
      <c r="C128" s="400">
        <v>296</v>
      </c>
      <c r="D128" s="401">
        <v>296</v>
      </c>
      <c r="E128" s="401">
        <v>82</v>
      </c>
      <c r="F128" s="401">
        <v>135.37</v>
      </c>
      <c r="G128" s="400">
        <f t="shared" si="10"/>
        <v>513.37</v>
      </c>
      <c r="H128" s="400">
        <v>10</v>
      </c>
      <c r="I128" s="400">
        <f>H128-K128-L128</f>
        <v>0</v>
      </c>
      <c r="J128" s="417">
        <f>IFERROR(I128/D128,"-")</f>
        <v>0</v>
      </c>
      <c r="K128" s="418">
        <v>10</v>
      </c>
      <c r="L128" s="418">
        <v>0</v>
      </c>
      <c r="M128" s="401">
        <v>7.362</v>
      </c>
      <c r="N128" s="419">
        <f>IFERROR(H128/M128-1,"-")</f>
        <v>0.358326541700625</v>
      </c>
      <c r="O128" s="420"/>
    </row>
    <row r="129" spans="1:15">
      <c r="A129" s="295">
        <v>21505</v>
      </c>
      <c r="B129" s="295" t="s">
        <v>224</v>
      </c>
      <c r="C129" s="400">
        <v>1249.397469</v>
      </c>
      <c r="D129" s="401">
        <v>1447.328128</v>
      </c>
      <c r="E129" s="401">
        <v>880</v>
      </c>
      <c r="F129" s="401">
        <v>1867</v>
      </c>
      <c r="G129" s="400">
        <f t="shared" si="10"/>
        <v>4194.328128</v>
      </c>
      <c r="H129" s="400">
        <v>1549.544348</v>
      </c>
      <c r="I129" s="400">
        <f>H129-K129-L129</f>
        <v>880.544348</v>
      </c>
      <c r="J129" s="417">
        <f>IFERROR(I129/D129,"-")</f>
        <v>0.608393031935879</v>
      </c>
      <c r="K129" s="418">
        <v>280</v>
      </c>
      <c r="L129" s="418">
        <v>389</v>
      </c>
      <c r="M129" s="401">
        <v>1047.08286</v>
      </c>
      <c r="N129" s="419">
        <f>IFERROR(H129/M129-1,"-")</f>
        <v>0.479867933278938</v>
      </c>
      <c r="O129" s="420"/>
    </row>
    <row r="130" spans="1:15">
      <c r="A130" s="295">
        <v>21508</v>
      </c>
      <c r="B130" s="295" t="s">
        <v>225</v>
      </c>
      <c r="C130" s="400">
        <v>360</v>
      </c>
      <c r="D130" s="401">
        <v>450</v>
      </c>
      <c r="E130" s="401">
        <v>470</v>
      </c>
      <c r="F130" s="401">
        <v>450</v>
      </c>
      <c r="G130" s="400">
        <f t="shared" si="10"/>
        <v>1370</v>
      </c>
      <c r="H130" s="400">
        <v>305</v>
      </c>
      <c r="I130" s="400">
        <f>H130-K130-L130</f>
        <v>255</v>
      </c>
      <c r="J130" s="417">
        <f>IFERROR(I130/D130,"-")</f>
        <v>0.566666666666667</v>
      </c>
      <c r="K130" s="418">
        <v>50</v>
      </c>
      <c r="L130" s="418">
        <v>0</v>
      </c>
      <c r="M130" s="401">
        <v>335</v>
      </c>
      <c r="N130" s="419">
        <f>IFERROR(H130/M130-1,"-")</f>
        <v>-0.0895522388059702</v>
      </c>
      <c r="O130" s="420"/>
    </row>
    <row r="131" spans="1:15">
      <c r="A131" s="295">
        <v>21599</v>
      </c>
      <c r="B131" s="295" t="s">
        <v>226</v>
      </c>
      <c r="C131" s="400">
        <v>0</v>
      </c>
      <c r="D131" s="401">
        <v>0</v>
      </c>
      <c r="E131" s="401">
        <v>500</v>
      </c>
      <c r="F131" s="401">
        <v>0</v>
      </c>
      <c r="G131" s="400">
        <f t="shared" si="10"/>
        <v>500</v>
      </c>
      <c r="H131" s="400">
        <v>0</v>
      </c>
      <c r="I131" s="400">
        <f>H131-K131-L131</f>
        <v>0</v>
      </c>
      <c r="J131" s="417" t="str">
        <f>IFERROR(I131/D131,"-")</f>
        <v>-</v>
      </c>
      <c r="K131" s="418">
        <v>0</v>
      </c>
      <c r="L131" s="418">
        <v>0</v>
      </c>
      <c r="M131" s="401">
        <v>0</v>
      </c>
      <c r="N131" s="419" t="str">
        <f>IFERROR(H131/M131-1,"-")</f>
        <v>-</v>
      </c>
      <c r="O131" s="420"/>
    </row>
    <row r="132" spans="1:15">
      <c r="A132" s="398">
        <v>216</v>
      </c>
      <c r="B132" s="398" t="s">
        <v>227</v>
      </c>
      <c r="C132" s="399">
        <f>SUM(C133:C135)</f>
        <v>780.76828</v>
      </c>
      <c r="D132" s="399">
        <f>SUM(D133:D135)</f>
        <v>783.955357</v>
      </c>
      <c r="E132" s="399">
        <f>SUM(E133:E135)</f>
        <v>870</v>
      </c>
      <c r="F132" s="399">
        <f>SUM(F133:F135)</f>
        <v>111.4</v>
      </c>
      <c r="G132" s="399">
        <f t="shared" si="10"/>
        <v>1765.355357</v>
      </c>
      <c r="H132" s="399">
        <f>SUM(H133:H135)</f>
        <v>937.746953</v>
      </c>
      <c r="I132" s="399">
        <f>SUM(I133:I135)</f>
        <v>585.326953</v>
      </c>
      <c r="J132" s="414">
        <f>IFERROR(I132/D132,"-")</f>
        <v>0.746633016502239</v>
      </c>
      <c r="K132" s="399">
        <f>SUM(K133:K135)</f>
        <v>352.42</v>
      </c>
      <c r="L132" s="399">
        <f>SUM(L133:L135)</f>
        <v>0</v>
      </c>
      <c r="M132" s="399">
        <f>SUM(M133:M135)</f>
        <v>1273.889369</v>
      </c>
      <c r="N132" s="415">
        <f>IFERROR(H132/M132-1,"-")</f>
        <v>-0.263870964135505</v>
      </c>
      <c r="O132" s="416"/>
    </row>
    <row r="133" ht="18" customHeight="1" spans="1:15">
      <c r="A133" s="295">
        <v>21602</v>
      </c>
      <c r="B133" s="295" t="s">
        <v>228</v>
      </c>
      <c r="C133" s="400">
        <v>617.6852</v>
      </c>
      <c r="D133" s="401">
        <v>620.872277</v>
      </c>
      <c r="E133" s="401">
        <v>0</v>
      </c>
      <c r="F133" s="401">
        <v>20</v>
      </c>
      <c r="G133" s="400">
        <f t="shared" si="10"/>
        <v>640.872277</v>
      </c>
      <c r="H133" s="400">
        <v>575.326953</v>
      </c>
      <c r="I133" s="400">
        <f>H133-K133-L133</f>
        <v>575.326953</v>
      </c>
      <c r="J133" s="417">
        <f>IFERROR(I133/D133,"-")</f>
        <v>0.92664300583677</v>
      </c>
      <c r="K133" s="418">
        <v>0</v>
      </c>
      <c r="L133" s="418">
        <v>0</v>
      </c>
      <c r="M133" s="401">
        <v>576.989369</v>
      </c>
      <c r="N133" s="419">
        <f>IFERROR(H133/M133-1,"-")</f>
        <v>-0.00288118999988018</v>
      </c>
      <c r="O133" s="420"/>
    </row>
    <row r="134" ht="18" customHeight="1" spans="1:15">
      <c r="A134" s="295">
        <v>21606</v>
      </c>
      <c r="B134" s="295" t="s">
        <v>229</v>
      </c>
      <c r="C134" s="400">
        <v>30</v>
      </c>
      <c r="D134" s="401">
        <v>30</v>
      </c>
      <c r="E134" s="401">
        <v>42</v>
      </c>
      <c r="F134" s="401">
        <v>0</v>
      </c>
      <c r="G134" s="400">
        <f t="shared" si="10"/>
        <v>72</v>
      </c>
      <c r="H134" s="400">
        <v>1.92</v>
      </c>
      <c r="I134" s="400">
        <f>H134-K134-L134</f>
        <v>0</v>
      </c>
      <c r="J134" s="417">
        <f>IFERROR(I134/D134,"-")</f>
        <v>0</v>
      </c>
      <c r="K134" s="418">
        <v>1.92</v>
      </c>
      <c r="L134" s="418">
        <v>0</v>
      </c>
      <c r="M134" s="401">
        <v>4</v>
      </c>
      <c r="N134" s="419">
        <f>IFERROR(H134/M134-1,"-")</f>
        <v>-0.52</v>
      </c>
      <c r="O134" s="420"/>
    </row>
    <row r="135" ht="18" customHeight="1" spans="1:15">
      <c r="A135" s="295">
        <v>21699</v>
      </c>
      <c r="B135" s="295" t="s">
        <v>230</v>
      </c>
      <c r="C135" s="400">
        <v>133.08308</v>
      </c>
      <c r="D135" s="401">
        <v>133.08308</v>
      </c>
      <c r="E135" s="401">
        <v>828</v>
      </c>
      <c r="F135" s="401">
        <v>91.4</v>
      </c>
      <c r="G135" s="400">
        <f t="shared" si="10"/>
        <v>1052.48308</v>
      </c>
      <c r="H135" s="400">
        <v>360.5</v>
      </c>
      <c r="I135" s="400">
        <f>H135-K135-L135</f>
        <v>10</v>
      </c>
      <c r="J135" s="417">
        <f>IFERROR(I135/D135,"-")</f>
        <v>0.0751410322033425</v>
      </c>
      <c r="K135" s="418">
        <v>350.5</v>
      </c>
      <c r="L135" s="418">
        <v>0</v>
      </c>
      <c r="M135" s="401">
        <v>692.9</v>
      </c>
      <c r="N135" s="419">
        <f>IFERROR(H135/M135-1,"-")</f>
        <v>-0.479722903737913</v>
      </c>
      <c r="O135" s="420"/>
    </row>
    <row r="136" ht="18" customHeight="1" spans="1:15">
      <c r="A136" s="398">
        <v>220</v>
      </c>
      <c r="B136" s="398" t="s">
        <v>231</v>
      </c>
      <c r="C136" s="399">
        <f>SUM(C137:C138)</f>
        <v>2117.527868</v>
      </c>
      <c r="D136" s="399">
        <f>SUM(D137:D138)</f>
        <v>2201.692007</v>
      </c>
      <c r="E136" s="399">
        <f>SUM(E137:E138)</f>
        <v>806</v>
      </c>
      <c r="F136" s="399">
        <f>SUM(F137:F138)</f>
        <v>0</v>
      </c>
      <c r="G136" s="399">
        <f t="shared" si="10"/>
        <v>3007.692007</v>
      </c>
      <c r="H136" s="399">
        <f>SUM(H137:H138)</f>
        <v>2224.113345</v>
      </c>
      <c r="I136" s="399">
        <f>SUM(I137:I138)</f>
        <v>2224.113345</v>
      </c>
      <c r="J136" s="414">
        <f>IFERROR(I136/D136,"-")</f>
        <v>1.01018368506072</v>
      </c>
      <c r="K136" s="399">
        <f>SUM(K137:K138)</f>
        <v>0</v>
      </c>
      <c r="L136" s="399">
        <f>SUM(L137:L138)</f>
        <v>0</v>
      </c>
      <c r="M136" s="399">
        <f>SUM(M137:M138)</f>
        <v>2435.306196</v>
      </c>
      <c r="N136" s="415">
        <f>IFERROR(H136/M136-1,"-")</f>
        <v>-0.0867212719890768</v>
      </c>
      <c r="O136" s="416"/>
    </row>
    <row r="137" ht="18" customHeight="1" spans="1:15">
      <c r="A137" s="295">
        <v>22001</v>
      </c>
      <c r="B137" s="295" t="s">
        <v>232</v>
      </c>
      <c r="C137" s="400">
        <v>1774.53797</v>
      </c>
      <c r="D137" s="401">
        <v>1914.737114</v>
      </c>
      <c r="E137" s="401">
        <v>799</v>
      </c>
      <c r="F137" s="401">
        <v>0</v>
      </c>
      <c r="G137" s="400">
        <f t="shared" ref="G137:G166" si="12">D137+E137+F137</f>
        <v>2713.737114</v>
      </c>
      <c r="H137" s="400">
        <v>1938.012582</v>
      </c>
      <c r="I137" s="400">
        <f>H137-K137-L137</f>
        <v>1938.012582</v>
      </c>
      <c r="J137" s="417">
        <f>IFERROR(I137/D137,"-")</f>
        <v>1.01215596012101</v>
      </c>
      <c r="K137" s="418">
        <v>0</v>
      </c>
      <c r="L137" s="418">
        <v>0</v>
      </c>
      <c r="M137" s="401">
        <v>2212.208678</v>
      </c>
      <c r="N137" s="419">
        <f>IFERROR(H137/M137-1,"-")</f>
        <v>-0.123946759058867</v>
      </c>
      <c r="O137" s="420"/>
    </row>
    <row r="138" ht="18" customHeight="1" spans="1:15">
      <c r="A138" s="295">
        <v>22005</v>
      </c>
      <c r="B138" s="295" t="s">
        <v>233</v>
      </c>
      <c r="C138" s="400">
        <v>342.989898</v>
      </c>
      <c r="D138" s="401">
        <v>286.954893</v>
      </c>
      <c r="E138" s="401">
        <v>7</v>
      </c>
      <c r="F138" s="401">
        <v>0</v>
      </c>
      <c r="G138" s="400">
        <f t="shared" si="12"/>
        <v>293.954893</v>
      </c>
      <c r="H138" s="400">
        <v>286.100763</v>
      </c>
      <c r="I138" s="400">
        <f>H138-K138-L138</f>
        <v>286.100763</v>
      </c>
      <c r="J138" s="417">
        <f>IFERROR(I138/D138,"-")</f>
        <v>0.997023469469119</v>
      </c>
      <c r="K138" s="418">
        <v>0</v>
      </c>
      <c r="L138" s="418">
        <v>0</v>
      </c>
      <c r="M138" s="401">
        <v>223.097518</v>
      </c>
      <c r="N138" s="419">
        <f>IFERROR(H138/M138-1,"-")</f>
        <v>0.282402267693538</v>
      </c>
      <c r="O138" s="420"/>
    </row>
    <row r="139" ht="18" customHeight="1" spans="1:15">
      <c r="A139" s="398">
        <v>221</v>
      </c>
      <c r="B139" s="398" t="s">
        <v>234</v>
      </c>
      <c r="C139" s="399">
        <f>SUM(C140:C141)</f>
        <v>9295.3097602</v>
      </c>
      <c r="D139" s="399">
        <f>SUM(D140:D141)</f>
        <v>9187.3293352</v>
      </c>
      <c r="E139" s="399">
        <f>SUM(E140:E141)</f>
        <v>2129</v>
      </c>
      <c r="F139" s="399">
        <f>SUM(F140:F141)</f>
        <v>1786.92</v>
      </c>
      <c r="G139" s="399">
        <f t="shared" si="12"/>
        <v>13103.2493352</v>
      </c>
      <c r="H139" s="399">
        <f>SUM(H140:H141)</f>
        <v>13910.19763</v>
      </c>
      <c r="I139" s="399">
        <f>SUM(I140:I141)</f>
        <v>12514.845045</v>
      </c>
      <c r="J139" s="414">
        <f>IFERROR(I139/D139,"-")</f>
        <v>1.36218530852607</v>
      </c>
      <c r="K139" s="399">
        <f>SUM(K140:K141)</f>
        <v>851.181191</v>
      </c>
      <c r="L139" s="399">
        <f>SUM(L140:L141)</f>
        <v>544.171394</v>
      </c>
      <c r="M139" s="399">
        <f>SUM(M140:M141)</f>
        <v>2030.814269</v>
      </c>
      <c r="N139" s="415">
        <f>IFERROR(H139/M139-1,"-")</f>
        <v>5.84956662080652</v>
      </c>
      <c r="O139" s="416"/>
    </row>
    <row r="140" ht="18" customHeight="1" spans="1:15">
      <c r="A140" s="295">
        <v>22101</v>
      </c>
      <c r="B140" s="295" t="s">
        <v>235</v>
      </c>
      <c r="C140" s="400">
        <v>329.5550722</v>
      </c>
      <c r="D140" s="401">
        <v>310.1964872</v>
      </c>
      <c r="E140" s="401">
        <v>2129</v>
      </c>
      <c r="F140" s="401">
        <v>1786.92</v>
      </c>
      <c r="G140" s="400">
        <f t="shared" si="12"/>
        <v>4226.1164872</v>
      </c>
      <c r="H140" s="400">
        <v>5138.060255</v>
      </c>
      <c r="I140" s="400">
        <f>H140-K140-L140</f>
        <v>3742.70767</v>
      </c>
      <c r="J140" s="417">
        <f>IFERROR(I140/D140,"-")</f>
        <v>12.0656030111227</v>
      </c>
      <c r="K140" s="418">
        <v>851.181191</v>
      </c>
      <c r="L140" s="418">
        <v>544.171394</v>
      </c>
      <c r="M140" s="401">
        <v>1961.687269</v>
      </c>
      <c r="N140" s="419">
        <f>IFERROR(H140/M140-1,"-")</f>
        <v>1.61920456751458</v>
      </c>
      <c r="O140" s="420"/>
    </row>
    <row r="141" ht="18" customHeight="1" spans="1:15">
      <c r="A141" s="295">
        <v>22102</v>
      </c>
      <c r="B141" s="295" t="s">
        <v>236</v>
      </c>
      <c r="C141" s="400">
        <v>8965.754688</v>
      </c>
      <c r="D141" s="401">
        <v>8877.132848</v>
      </c>
      <c r="E141" s="401">
        <v>0</v>
      </c>
      <c r="F141" s="401">
        <v>0</v>
      </c>
      <c r="G141" s="400">
        <f t="shared" si="12"/>
        <v>8877.132848</v>
      </c>
      <c r="H141" s="400">
        <v>8772.137375</v>
      </c>
      <c r="I141" s="400">
        <f>H141-K141-L141</f>
        <v>8772.137375</v>
      </c>
      <c r="J141" s="417">
        <f>IFERROR(I141/D141,"-")</f>
        <v>0.988172366596535</v>
      </c>
      <c r="K141" s="418">
        <v>0</v>
      </c>
      <c r="L141" s="418">
        <v>0</v>
      </c>
      <c r="M141" s="401">
        <v>69.127</v>
      </c>
      <c r="N141" s="419">
        <f>IFERROR(H141/M141-1,"-")</f>
        <v>125.898858260882</v>
      </c>
      <c r="O141" s="420"/>
    </row>
    <row r="142" ht="18" customHeight="1" spans="1:15">
      <c r="A142" s="398">
        <v>222</v>
      </c>
      <c r="B142" s="398" t="s">
        <v>237</v>
      </c>
      <c r="C142" s="399">
        <f>SUM(C143:C145)</f>
        <v>255.9353125</v>
      </c>
      <c r="D142" s="399">
        <f>SUM(D143:D145)</f>
        <v>265.9353125</v>
      </c>
      <c r="E142" s="399">
        <f>SUM(E143:E145)</f>
        <v>201</v>
      </c>
      <c r="F142" s="399">
        <f>SUM(F143:F145)</f>
        <v>0</v>
      </c>
      <c r="G142" s="399">
        <f t="shared" si="12"/>
        <v>466.9353125</v>
      </c>
      <c r="H142" s="399">
        <f>SUM(H143:H145)</f>
        <v>315.496947</v>
      </c>
      <c r="I142" s="399">
        <f>SUM(I143:I145)</f>
        <v>255.496947</v>
      </c>
      <c r="J142" s="414">
        <f>IFERROR(I142/D142,"-")</f>
        <v>0.960748479012166</v>
      </c>
      <c r="K142" s="399">
        <f>SUM(K143:K145)</f>
        <v>60</v>
      </c>
      <c r="L142" s="399">
        <f>SUM(L143:L145)</f>
        <v>0</v>
      </c>
      <c r="M142" s="399">
        <f>SUM(M143:M145)</f>
        <v>336.139734</v>
      </c>
      <c r="N142" s="415">
        <f>IFERROR(H142/M142-1,"-")</f>
        <v>-0.061411326635964</v>
      </c>
      <c r="O142" s="416"/>
    </row>
    <row r="143" ht="18" customHeight="1" spans="1:15">
      <c r="A143" s="295">
        <v>22201</v>
      </c>
      <c r="B143" s="295" t="s">
        <v>238</v>
      </c>
      <c r="C143" s="400">
        <v>138.9547125</v>
      </c>
      <c r="D143" s="401">
        <v>138.9547125</v>
      </c>
      <c r="E143" s="401">
        <v>201</v>
      </c>
      <c r="F143" s="401">
        <v>0</v>
      </c>
      <c r="G143" s="400">
        <f t="shared" si="12"/>
        <v>339.9547125</v>
      </c>
      <c r="H143" s="400">
        <v>315.496947</v>
      </c>
      <c r="I143" s="400">
        <f>H143-K143-L143</f>
        <v>255.496947</v>
      </c>
      <c r="J143" s="417">
        <f>IFERROR(I143/D143,"-")</f>
        <v>1.83870660018098</v>
      </c>
      <c r="K143" s="418">
        <v>60</v>
      </c>
      <c r="L143" s="418">
        <v>0</v>
      </c>
      <c r="M143" s="401">
        <v>161.457634</v>
      </c>
      <c r="N143" s="419">
        <f>IFERROR(H143/M143-1,"-")</f>
        <v>0.954054070927361</v>
      </c>
      <c r="O143" s="420"/>
    </row>
    <row r="144" ht="18" customHeight="1" spans="1:15">
      <c r="A144" s="295">
        <v>22204</v>
      </c>
      <c r="B144" s="295" t="s">
        <v>239</v>
      </c>
      <c r="C144" s="400">
        <v>116.9806</v>
      </c>
      <c r="D144" s="401">
        <v>126.9806</v>
      </c>
      <c r="E144" s="401">
        <v>0</v>
      </c>
      <c r="F144" s="401">
        <v>0</v>
      </c>
      <c r="G144" s="400">
        <f t="shared" si="12"/>
        <v>126.9806</v>
      </c>
      <c r="H144" s="400">
        <v>0</v>
      </c>
      <c r="I144" s="400">
        <f>H144-K144-L144</f>
        <v>0</v>
      </c>
      <c r="J144" s="417">
        <f>IFERROR(I144/D144,"-")</f>
        <v>0</v>
      </c>
      <c r="K144" s="418">
        <v>0</v>
      </c>
      <c r="L144" s="418">
        <v>0</v>
      </c>
      <c r="M144" s="401">
        <v>130.31</v>
      </c>
      <c r="N144" s="419">
        <f>IFERROR(H144/M144-1,"-")</f>
        <v>-1</v>
      </c>
      <c r="O144" s="420"/>
    </row>
    <row r="145" ht="18" customHeight="1" spans="1:15">
      <c r="A145" s="295">
        <v>22205</v>
      </c>
      <c r="B145" s="295" t="s">
        <v>240</v>
      </c>
      <c r="C145" s="400">
        <v>0</v>
      </c>
      <c r="D145" s="401">
        <v>0</v>
      </c>
      <c r="E145" s="401">
        <v>0</v>
      </c>
      <c r="F145" s="401">
        <v>0</v>
      </c>
      <c r="G145" s="400">
        <f t="shared" si="12"/>
        <v>0</v>
      </c>
      <c r="H145" s="400">
        <v>0</v>
      </c>
      <c r="I145" s="400">
        <f>H145-K145-L145</f>
        <v>0</v>
      </c>
      <c r="J145" s="417" t="str">
        <f>IFERROR(I145/D145,"-")</f>
        <v>-</v>
      </c>
      <c r="K145" s="418">
        <v>0</v>
      </c>
      <c r="L145" s="418">
        <v>0</v>
      </c>
      <c r="M145" s="401">
        <v>44.3721</v>
      </c>
      <c r="N145" s="419">
        <f>IFERROR(H145/M145-1,"-")</f>
        <v>-1</v>
      </c>
      <c r="O145" s="420"/>
    </row>
    <row r="146" ht="18" customHeight="1" spans="1:15">
      <c r="A146" s="398">
        <v>224</v>
      </c>
      <c r="B146" s="398" t="s">
        <v>241</v>
      </c>
      <c r="C146" s="399">
        <f>SUM(C147:C152)</f>
        <v>2013.832093</v>
      </c>
      <c r="D146" s="399">
        <f>SUM(D147:D152)</f>
        <v>2075.57628</v>
      </c>
      <c r="E146" s="399">
        <f>SUM(E147:E152)</f>
        <v>617</v>
      </c>
      <c r="F146" s="399">
        <f>SUM(F147:F152)</f>
        <v>470.5</v>
      </c>
      <c r="G146" s="399">
        <f t="shared" si="12"/>
        <v>3163.07628</v>
      </c>
      <c r="H146" s="399">
        <f>SUM(H147:H152)</f>
        <v>2478.717657</v>
      </c>
      <c r="I146" s="399">
        <f>SUM(I147:I152)</f>
        <v>1775.197657</v>
      </c>
      <c r="J146" s="414">
        <f>IFERROR(I146/D146,"-")</f>
        <v>0.855279410400662</v>
      </c>
      <c r="K146" s="399">
        <f>SUM(K147:K152)</f>
        <v>609</v>
      </c>
      <c r="L146" s="399">
        <f>SUM(L147:L152)</f>
        <v>94.52</v>
      </c>
      <c r="M146" s="399">
        <f>SUM(M147:M152)</f>
        <v>2898.784304</v>
      </c>
      <c r="N146" s="415">
        <f>IFERROR(H146/M146-1,"-")</f>
        <v>-0.144911315554025</v>
      </c>
      <c r="O146" s="416"/>
    </row>
    <row r="147" ht="18" customHeight="1" spans="1:15">
      <c r="A147" s="295">
        <v>22401</v>
      </c>
      <c r="B147" s="295" t="s">
        <v>242</v>
      </c>
      <c r="C147" s="400">
        <v>1000.329601</v>
      </c>
      <c r="D147" s="401">
        <v>1028.350088</v>
      </c>
      <c r="E147" s="401">
        <v>32</v>
      </c>
      <c r="F147" s="401">
        <v>107.5</v>
      </c>
      <c r="G147" s="400">
        <f t="shared" si="12"/>
        <v>1167.850088</v>
      </c>
      <c r="H147" s="400">
        <v>980.503657</v>
      </c>
      <c r="I147" s="400">
        <f t="shared" ref="I147:I152" si="13">H147-K147-L147</f>
        <v>956.503657</v>
      </c>
      <c r="J147" s="417">
        <f>IFERROR(I147/D147,"-")</f>
        <v>0.930134268632454</v>
      </c>
      <c r="K147" s="418">
        <v>24</v>
      </c>
      <c r="L147" s="418">
        <v>0</v>
      </c>
      <c r="M147" s="401">
        <v>968.54343</v>
      </c>
      <c r="N147" s="419">
        <f>IFERROR(H147/M147-1,"-")</f>
        <v>0.0123486739257526</v>
      </c>
      <c r="O147" s="420"/>
    </row>
    <row r="148" ht="18" customHeight="1" spans="1:15">
      <c r="A148" s="295">
        <v>22402</v>
      </c>
      <c r="B148" s="295" t="s">
        <v>243</v>
      </c>
      <c r="C148" s="400">
        <v>642.65</v>
      </c>
      <c r="D148" s="401">
        <v>679.65</v>
      </c>
      <c r="E148" s="401">
        <v>0</v>
      </c>
      <c r="F148" s="401">
        <v>0</v>
      </c>
      <c r="G148" s="400">
        <f t="shared" si="12"/>
        <v>679.65</v>
      </c>
      <c r="H148" s="400">
        <v>677</v>
      </c>
      <c r="I148" s="400">
        <f t="shared" si="13"/>
        <v>677</v>
      </c>
      <c r="J148" s="417">
        <f>IFERROR(I148/D148,"-")</f>
        <v>0.996100934304421</v>
      </c>
      <c r="K148" s="418">
        <v>0</v>
      </c>
      <c r="L148" s="418">
        <v>0</v>
      </c>
      <c r="M148" s="401">
        <v>642.3</v>
      </c>
      <c r="N148" s="419">
        <f>IFERROR(H148/M148-1,"-")</f>
        <v>0.0540245990969952</v>
      </c>
      <c r="O148" s="420"/>
    </row>
    <row r="149" ht="18" customHeight="1" spans="1:15">
      <c r="A149" s="295">
        <v>22404</v>
      </c>
      <c r="B149" s="295" t="s">
        <v>244</v>
      </c>
      <c r="C149" s="400">
        <v>15</v>
      </c>
      <c r="D149" s="401">
        <v>30</v>
      </c>
      <c r="E149" s="401">
        <v>0</v>
      </c>
      <c r="F149" s="401">
        <v>0</v>
      </c>
      <c r="G149" s="400">
        <f t="shared" si="12"/>
        <v>30</v>
      </c>
      <c r="H149" s="400">
        <v>15</v>
      </c>
      <c r="I149" s="400">
        <f t="shared" si="13"/>
        <v>15</v>
      </c>
      <c r="J149" s="417">
        <f>IFERROR(I149/D149,"-")</f>
        <v>0.5</v>
      </c>
      <c r="K149" s="418">
        <v>0</v>
      </c>
      <c r="L149" s="418">
        <v>0</v>
      </c>
      <c r="M149" s="401">
        <v>0.09</v>
      </c>
      <c r="N149" s="419">
        <f>IFERROR(H149/M149-1,"-")</f>
        <v>165.666666666667</v>
      </c>
      <c r="O149" s="420"/>
    </row>
    <row r="150" ht="18" customHeight="1" spans="1:15">
      <c r="A150" s="295">
        <v>22406</v>
      </c>
      <c r="B150" s="295" t="s">
        <v>245</v>
      </c>
      <c r="C150" s="400">
        <v>275.152492</v>
      </c>
      <c r="D150" s="401">
        <v>256.876192</v>
      </c>
      <c r="E150" s="401">
        <v>0</v>
      </c>
      <c r="F150" s="401">
        <v>66</v>
      </c>
      <c r="G150" s="400">
        <f t="shared" si="12"/>
        <v>322.876192</v>
      </c>
      <c r="H150" s="400">
        <v>134.9</v>
      </c>
      <c r="I150" s="400">
        <f t="shared" si="13"/>
        <v>68.9</v>
      </c>
      <c r="J150" s="417">
        <f>IFERROR(I150/D150,"-")</f>
        <v>0.268222599624959</v>
      </c>
      <c r="K150" s="418">
        <v>0</v>
      </c>
      <c r="L150" s="418">
        <v>66</v>
      </c>
      <c r="M150" s="401">
        <v>609.52344</v>
      </c>
      <c r="N150" s="419">
        <f>IFERROR(H150/M150-1,"-")</f>
        <v>-0.778679553324479</v>
      </c>
      <c r="O150" s="420"/>
    </row>
    <row r="151" ht="18" customHeight="1" spans="1:15">
      <c r="A151" s="295">
        <v>22407</v>
      </c>
      <c r="B151" s="295" t="s">
        <v>246</v>
      </c>
      <c r="C151" s="400">
        <v>0</v>
      </c>
      <c r="D151" s="401">
        <v>0</v>
      </c>
      <c r="E151" s="401">
        <v>585</v>
      </c>
      <c r="F151" s="401">
        <v>297</v>
      </c>
      <c r="G151" s="400">
        <f t="shared" si="12"/>
        <v>882</v>
      </c>
      <c r="H151" s="400">
        <v>613.52</v>
      </c>
      <c r="I151" s="400">
        <f t="shared" si="13"/>
        <v>0</v>
      </c>
      <c r="J151" s="417" t="str">
        <f>IFERROR(I151/D151,"-")</f>
        <v>-</v>
      </c>
      <c r="K151" s="418">
        <v>585</v>
      </c>
      <c r="L151" s="418">
        <v>28.52</v>
      </c>
      <c r="M151" s="401">
        <v>616.327434</v>
      </c>
      <c r="N151" s="419">
        <f>IFERROR(H151/M151-1,"-")</f>
        <v>-0.00455510146900273</v>
      </c>
      <c r="O151" s="420"/>
    </row>
    <row r="152" ht="18" customHeight="1" spans="1:15">
      <c r="A152" s="295">
        <v>22499</v>
      </c>
      <c r="B152" s="295" t="s">
        <v>247</v>
      </c>
      <c r="C152" s="400">
        <v>80.7</v>
      </c>
      <c r="D152" s="401">
        <v>80.7</v>
      </c>
      <c r="E152" s="401">
        <v>0</v>
      </c>
      <c r="F152" s="401">
        <v>0</v>
      </c>
      <c r="G152" s="400">
        <f t="shared" si="12"/>
        <v>80.7</v>
      </c>
      <c r="H152" s="400">
        <v>57.794</v>
      </c>
      <c r="I152" s="400">
        <f t="shared" si="13"/>
        <v>57.794</v>
      </c>
      <c r="J152" s="417">
        <f>IFERROR(I152/D152,"-")</f>
        <v>0.716158612143742</v>
      </c>
      <c r="K152" s="418">
        <v>0</v>
      </c>
      <c r="L152" s="418">
        <v>0</v>
      </c>
      <c r="M152" s="401">
        <v>62</v>
      </c>
      <c r="N152" s="419">
        <f>IFERROR(H152/M152-1,"-")</f>
        <v>-0.0678387096774195</v>
      </c>
      <c r="O152" s="420"/>
    </row>
    <row r="153" ht="18" customHeight="1" spans="1:15">
      <c r="A153" s="398">
        <v>227</v>
      </c>
      <c r="B153" s="398" t="s">
        <v>248</v>
      </c>
      <c r="C153" s="399">
        <f>SUM(C154)</f>
        <v>3000</v>
      </c>
      <c r="D153" s="399">
        <f>SUM(D154)</f>
        <v>1000</v>
      </c>
      <c r="E153" s="399">
        <f>SUM(E154)</f>
        <v>0</v>
      </c>
      <c r="F153" s="399">
        <f>SUM(F154)</f>
        <v>0</v>
      </c>
      <c r="G153" s="399">
        <f t="shared" si="12"/>
        <v>1000</v>
      </c>
      <c r="H153" s="399">
        <f>SUM(H154)</f>
        <v>0</v>
      </c>
      <c r="I153" s="399">
        <f>SUM(I154)</f>
        <v>0</v>
      </c>
      <c r="J153" s="414">
        <f>IFERROR(I153/D153,"-")</f>
        <v>0</v>
      </c>
      <c r="K153" s="399">
        <f>SUM(K154)</f>
        <v>0</v>
      </c>
      <c r="L153" s="431">
        <v>0</v>
      </c>
      <c r="M153" s="431">
        <v>0</v>
      </c>
      <c r="N153" s="415" t="str">
        <f>IFERROR(H153/M153-1,"-")</f>
        <v>-</v>
      </c>
      <c r="O153" s="416"/>
    </row>
    <row r="154" ht="18" customHeight="1" spans="1:15">
      <c r="A154" s="430">
        <v>227</v>
      </c>
      <c r="B154" s="430" t="s">
        <v>248</v>
      </c>
      <c r="C154" s="400">
        <v>3000</v>
      </c>
      <c r="D154" s="400">
        <v>1000</v>
      </c>
      <c r="E154" s="400">
        <v>0</v>
      </c>
      <c r="F154" s="401">
        <v>0</v>
      </c>
      <c r="G154" s="399">
        <f t="shared" si="12"/>
        <v>1000</v>
      </c>
      <c r="H154" s="401">
        <v>0</v>
      </c>
      <c r="I154" s="400">
        <v>0</v>
      </c>
      <c r="J154" s="414">
        <f>IFERROR(I154/D154,"-")</f>
        <v>0</v>
      </c>
      <c r="K154" s="418">
        <v>0</v>
      </c>
      <c r="L154" s="401">
        <v>0</v>
      </c>
      <c r="M154" s="401">
        <v>0</v>
      </c>
      <c r="N154" s="415" t="str">
        <f>IFERROR(H154/M154-1,"-")</f>
        <v>-</v>
      </c>
      <c r="O154" s="420"/>
    </row>
    <row r="155" ht="18" customHeight="1" spans="1:15">
      <c r="A155" s="398">
        <v>229</v>
      </c>
      <c r="B155" s="398" t="s">
        <v>249</v>
      </c>
      <c r="C155" s="399">
        <f>SUM(C156:C159)</f>
        <v>5500</v>
      </c>
      <c r="D155" s="399">
        <f>SUM(D156:D159)</f>
        <v>1841</v>
      </c>
      <c r="E155" s="399">
        <f>SUM(E156:E159)</f>
        <v>0</v>
      </c>
      <c r="F155" s="399">
        <f>SUM(F156:F159)</f>
        <v>0</v>
      </c>
      <c r="G155" s="399">
        <f t="shared" si="12"/>
        <v>1841</v>
      </c>
      <c r="H155" s="399">
        <f>SUM(H156:H159)</f>
        <v>0</v>
      </c>
      <c r="I155" s="399">
        <f>SUM(I156:I157)</f>
        <v>0</v>
      </c>
      <c r="J155" s="414">
        <f>IFERROR(I155/D155,"-")</f>
        <v>0</v>
      </c>
      <c r="K155" s="399">
        <f>SUM(K157)</f>
        <v>0</v>
      </c>
      <c r="L155" s="399">
        <f>SUM(L157)</f>
        <v>0</v>
      </c>
      <c r="M155" s="399">
        <f>SUM(M157)</f>
        <v>264.58648</v>
      </c>
      <c r="N155" s="415">
        <f>IFERROR(H155/M155-1,"-")</f>
        <v>-1</v>
      </c>
      <c r="O155" s="416"/>
    </row>
    <row r="156" ht="84" spans="1:15">
      <c r="A156" s="295">
        <v>22902</v>
      </c>
      <c r="B156" s="430" t="s">
        <v>250</v>
      </c>
      <c r="C156" s="400">
        <v>5500</v>
      </c>
      <c r="D156" s="401">
        <v>1841</v>
      </c>
      <c r="E156" s="401">
        <v>0</v>
      </c>
      <c r="F156" s="401">
        <v>0</v>
      </c>
      <c r="G156" s="400">
        <f t="shared" si="12"/>
        <v>1841</v>
      </c>
      <c r="H156" s="400">
        <v>0</v>
      </c>
      <c r="I156" s="400">
        <f>H156-K156-L156</f>
        <v>0</v>
      </c>
      <c r="J156" s="417">
        <f>IFERROR(I156/D156,"-")</f>
        <v>0</v>
      </c>
      <c r="K156" s="418">
        <v>0</v>
      </c>
      <c r="L156" s="418">
        <v>0</v>
      </c>
      <c r="M156" s="401">
        <v>0</v>
      </c>
      <c r="N156" s="419" t="str">
        <f>IFERROR(H156/M156-1,"-")</f>
        <v>-</v>
      </c>
      <c r="O156" s="433" t="s">
        <v>251</v>
      </c>
    </row>
    <row r="157" spans="1:15">
      <c r="A157" s="295">
        <v>22999</v>
      </c>
      <c r="B157" s="430" t="s">
        <v>249</v>
      </c>
      <c r="C157" s="400">
        <v>0</v>
      </c>
      <c r="D157" s="401">
        <v>0</v>
      </c>
      <c r="E157" s="401">
        <v>0</v>
      </c>
      <c r="F157" s="401">
        <v>0</v>
      </c>
      <c r="G157" s="400">
        <f t="shared" si="12"/>
        <v>0</v>
      </c>
      <c r="H157" s="400">
        <v>0</v>
      </c>
      <c r="I157" s="400">
        <f>H157-K157-L157</f>
        <v>0</v>
      </c>
      <c r="J157" s="417" t="str">
        <f>IFERROR(I157/D157,"-")</f>
        <v>-</v>
      </c>
      <c r="K157" s="418">
        <v>0</v>
      </c>
      <c r="L157" s="418">
        <v>0</v>
      </c>
      <c r="M157" s="401">
        <v>264.58648</v>
      </c>
      <c r="N157" s="419">
        <f>IFERROR(H157/M157-1,"-")</f>
        <v>-1</v>
      </c>
      <c r="O157" s="420"/>
    </row>
    <row r="158" ht="18" customHeight="1" spans="1:15">
      <c r="A158" s="398">
        <v>230</v>
      </c>
      <c r="B158" s="398" t="s">
        <v>252</v>
      </c>
      <c r="C158" s="399">
        <v>0</v>
      </c>
      <c r="D158" s="431">
        <v>0</v>
      </c>
      <c r="E158" s="431">
        <v>0</v>
      </c>
      <c r="F158" s="431">
        <v>0</v>
      </c>
      <c r="G158" s="399">
        <f t="shared" si="12"/>
        <v>0</v>
      </c>
      <c r="H158" s="431">
        <v>0</v>
      </c>
      <c r="I158" s="399">
        <v>0</v>
      </c>
      <c r="J158" s="414" t="str">
        <f>IFERROR(I158/D158,"-")</f>
        <v>-</v>
      </c>
      <c r="K158" s="431">
        <v>0</v>
      </c>
      <c r="L158" s="431">
        <v>0</v>
      </c>
      <c r="M158" s="431">
        <v>0</v>
      </c>
      <c r="N158" s="415" t="str">
        <f>IFERROR(H158/M158-1,"-")</f>
        <v>-</v>
      </c>
      <c r="O158" s="416"/>
    </row>
    <row r="159" ht="18" customHeight="1" spans="1:15">
      <c r="A159" s="295">
        <v>23002</v>
      </c>
      <c r="B159" s="295" t="s">
        <v>252</v>
      </c>
      <c r="C159" s="400">
        <v>0</v>
      </c>
      <c r="D159" s="401">
        <v>0</v>
      </c>
      <c r="E159" s="401">
        <v>0</v>
      </c>
      <c r="F159" s="401">
        <v>0</v>
      </c>
      <c r="G159" s="400">
        <f t="shared" si="12"/>
        <v>0</v>
      </c>
      <c r="H159" s="400">
        <v>0</v>
      </c>
      <c r="I159" s="400">
        <f>H159-K159-L159</f>
        <v>0</v>
      </c>
      <c r="J159" s="417" t="str">
        <f>IFERROR(I159/D159,"-")</f>
        <v>-</v>
      </c>
      <c r="K159" s="418">
        <v>0</v>
      </c>
      <c r="L159" s="418">
        <v>0</v>
      </c>
      <c r="M159" s="401">
        <v>0</v>
      </c>
      <c r="N159" s="419" t="str">
        <f>IFERROR(H159/M159-1,"-")</f>
        <v>-</v>
      </c>
      <c r="O159" s="420"/>
    </row>
    <row r="160" ht="18" customHeight="1" spans="1:15">
      <c r="A160" s="432">
        <v>231</v>
      </c>
      <c r="B160" s="328" t="s">
        <v>253</v>
      </c>
      <c r="C160" s="400">
        <f>SUM(C161:C162)</f>
        <v>620</v>
      </c>
      <c r="D160" s="401">
        <f>SUM(D161)</f>
        <v>620</v>
      </c>
      <c r="E160" s="401">
        <f>0</f>
        <v>0</v>
      </c>
      <c r="F160" s="401">
        <f>0</f>
        <v>0</v>
      </c>
      <c r="G160" s="399">
        <f t="shared" si="12"/>
        <v>620</v>
      </c>
      <c r="H160" s="400">
        <f>0</f>
        <v>0</v>
      </c>
      <c r="I160" s="400">
        <f>0</f>
        <v>0</v>
      </c>
      <c r="J160" s="414">
        <f>IFERROR(I160/D160,"-")</f>
        <v>0</v>
      </c>
      <c r="K160" s="418">
        <f>0</f>
        <v>0</v>
      </c>
      <c r="L160" s="418">
        <f>0</f>
        <v>0</v>
      </c>
      <c r="M160" s="401">
        <f>0</f>
        <v>0</v>
      </c>
      <c r="N160" s="415" t="str">
        <f>IFERROR(H160/M160-1,"-")</f>
        <v>-</v>
      </c>
      <c r="O160" s="420"/>
    </row>
    <row r="161" ht="18" customHeight="1" spans="1:15">
      <c r="A161" s="295">
        <v>23103</v>
      </c>
      <c r="B161" s="295" t="s">
        <v>254</v>
      </c>
      <c r="C161" s="400">
        <v>620</v>
      </c>
      <c r="D161" s="401">
        <v>620</v>
      </c>
      <c r="E161" s="401">
        <v>0</v>
      </c>
      <c r="F161" s="401">
        <v>0</v>
      </c>
      <c r="G161" s="400">
        <f t="shared" si="12"/>
        <v>620</v>
      </c>
      <c r="H161" s="400">
        <v>0</v>
      </c>
      <c r="I161" s="400">
        <f>H161-K161-L161</f>
        <v>0</v>
      </c>
      <c r="J161" s="417">
        <f>IFERROR(I161/D161,"-")</f>
        <v>0</v>
      </c>
      <c r="K161" s="418">
        <v>0</v>
      </c>
      <c r="L161" s="418">
        <v>0</v>
      </c>
      <c r="M161" s="401">
        <v>0</v>
      </c>
      <c r="N161" s="419" t="str">
        <f>IFERROR(H161/M161-1,"-")</f>
        <v>-</v>
      </c>
      <c r="O161" s="420"/>
    </row>
    <row r="162" ht="18" customHeight="1" spans="1:15">
      <c r="A162" s="353">
        <v>23104</v>
      </c>
      <c r="B162" s="331" t="s">
        <v>255</v>
      </c>
      <c r="C162" s="400">
        <v>0</v>
      </c>
      <c r="D162" s="401">
        <v>0</v>
      </c>
      <c r="E162" s="401">
        <v>0</v>
      </c>
      <c r="F162" s="401">
        <v>0</v>
      </c>
      <c r="G162" s="400">
        <f t="shared" si="12"/>
        <v>0</v>
      </c>
      <c r="H162" s="400">
        <v>0</v>
      </c>
      <c r="I162" s="400">
        <f>H162-K162-L162</f>
        <v>0</v>
      </c>
      <c r="J162" s="417" t="str">
        <f>IFERROR(I162/D162,"-")</f>
        <v>-</v>
      </c>
      <c r="K162" s="418">
        <v>0</v>
      </c>
      <c r="L162" s="418">
        <v>0</v>
      </c>
      <c r="M162" s="401">
        <v>0</v>
      </c>
      <c r="N162" s="419" t="str">
        <f>IFERROR(H162/M162-1,"-")</f>
        <v>-</v>
      </c>
      <c r="O162" s="420"/>
    </row>
    <row r="163" ht="18" customHeight="1" spans="1:15">
      <c r="A163" s="398">
        <v>232</v>
      </c>
      <c r="B163" s="398" t="s">
        <v>256</v>
      </c>
      <c r="C163" s="399">
        <f>SUM(C164:C164)</f>
        <v>4000</v>
      </c>
      <c r="D163" s="399">
        <f>SUM(D164:D164)</f>
        <v>4000</v>
      </c>
      <c r="E163" s="399">
        <f>SUM(E164:E164)</f>
        <v>0</v>
      </c>
      <c r="F163" s="399">
        <f>SUM(F164:F164)</f>
        <v>0</v>
      </c>
      <c r="G163" s="399">
        <f t="shared" si="12"/>
        <v>4000</v>
      </c>
      <c r="H163" s="399">
        <f>SUM(H164:H164)</f>
        <v>3339.819672</v>
      </c>
      <c r="I163" s="399">
        <f>SUM(I164:I164)</f>
        <v>3339.819672</v>
      </c>
      <c r="J163" s="414">
        <f>IFERROR(I163/D163,"-")</f>
        <v>0.834954918</v>
      </c>
      <c r="K163" s="399">
        <f>SUM(K164:K164)</f>
        <v>0</v>
      </c>
      <c r="L163" s="399">
        <f>SUM(L164:L164)</f>
        <v>0</v>
      </c>
      <c r="M163" s="399">
        <f>SUM(M164:M164)</f>
        <v>2927.236033</v>
      </c>
      <c r="N163" s="415">
        <f>IFERROR(H163/M163-1,"-")</f>
        <v>0.140946488205517</v>
      </c>
      <c r="O163" s="416"/>
    </row>
    <row r="164" ht="18" customHeight="1" spans="1:15">
      <c r="A164" s="295">
        <v>23203</v>
      </c>
      <c r="B164" s="295" t="s">
        <v>257</v>
      </c>
      <c r="C164" s="400">
        <v>4000</v>
      </c>
      <c r="D164" s="401">
        <v>4000</v>
      </c>
      <c r="E164" s="401">
        <v>0</v>
      </c>
      <c r="F164" s="401">
        <v>0</v>
      </c>
      <c r="G164" s="400">
        <f t="shared" si="12"/>
        <v>4000</v>
      </c>
      <c r="H164" s="400">
        <v>3339.819672</v>
      </c>
      <c r="I164" s="400">
        <f>H164-K164-L164</f>
        <v>3339.819672</v>
      </c>
      <c r="J164" s="417">
        <f>IFERROR(I164/D164,"-")</f>
        <v>0.834954918</v>
      </c>
      <c r="K164" s="418">
        <v>0</v>
      </c>
      <c r="L164" s="418">
        <v>0</v>
      </c>
      <c r="M164" s="401">
        <v>2927.236033</v>
      </c>
      <c r="N164" s="419">
        <f>IFERROR(H164/M164-1,"-")</f>
        <v>0.140946488205517</v>
      </c>
      <c r="O164" s="420"/>
    </row>
    <row r="165" ht="18" customHeight="1" spans="1:15">
      <c r="A165" s="398">
        <v>233</v>
      </c>
      <c r="B165" s="398" t="s">
        <v>258</v>
      </c>
      <c r="C165" s="399">
        <f>SUM(C166:C166)</f>
        <v>20</v>
      </c>
      <c r="D165" s="399">
        <f>SUM(D166:D166)</f>
        <v>20</v>
      </c>
      <c r="E165" s="399">
        <f>SUM(E166:E166)</f>
        <v>0</v>
      </c>
      <c r="F165" s="399">
        <f>SUM(F166:F166)</f>
        <v>0</v>
      </c>
      <c r="G165" s="399">
        <f t="shared" si="12"/>
        <v>20</v>
      </c>
      <c r="H165" s="399">
        <f>SUM(H166:H166)</f>
        <v>18.850291</v>
      </c>
      <c r="I165" s="399">
        <f>SUM(I166:I166)</f>
        <v>18.850291</v>
      </c>
      <c r="J165" s="414">
        <f>IFERROR(I165/D165,"-")</f>
        <v>0.94251455</v>
      </c>
      <c r="K165" s="399">
        <f>SUM(K166:K166)</f>
        <v>0</v>
      </c>
      <c r="L165" s="399">
        <f>SUM(L166:L166)</f>
        <v>0</v>
      </c>
      <c r="M165" s="399">
        <f>SUM(M166:M166)</f>
        <v>22.528663</v>
      </c>
      <c r="N165" s="415">
        <f>IFERROR(H165/M165-1,"-")</f>
        <v>-0.163275201906123</v>
      </c>
      <c r="O165" s="416"/>
    </row>
    <row r="166" ht="18" customHeight="1" spans="1:15">
      <c r="A166" s="295">
        <v>23303</v>
      </c>
      <c r="B166" s="295" t="s">
        <v>259</v>
      </c>
      <c r="C166" s="400">
        <v>20</v>
      </c>
      <c r="D166" s="401">
        <v>20</v>
      </c>
      <c r="E166" s="401">
        <v>0</v>
      </c>
      <c r="F166" s="401">
        <v>0</v>
      </c>
      <c r="G166" s="400">
        <f t="shared" si="12"/>
        <v>20</v>
      </c>
      <c r="H166" s="400">
        <v>18.850291</v>
      </c>
      <c r="I166" s="400">
        <f>H166-K166-L166</f>
        <v>18.850291</v>
      </c>
      <c r="J166" s="417">
        <f>IFERROR(I166/D166,"-")</f>
        <v>0.94251455</v>
      </c>
      <c r="K166" s="418">
        <v>0</v>
      </c>
      <c r="L166" s="418">
        <v>0</v>
      </c>
      <c r="M166" s="401">
        <v>22.528663</v>
      </c>
      <c r="N166" s="419">
        <f>IFERROR(H166/M166-1,"-")</f>
        <v>-0.163275201906123</v>
      </c>
      <c r="O166" s="420"/>
    </row>
  </sheetData>
  <mergeCells count="7">
    <mergeCell ref="A2:O2"/>
    <mergeCell ref="C5:G5"/>
    <mergeCell ref="H5:N5"/>
    <mergeCell ref="A7:B7"/>
    <mergeCell ref="A5:A6"/>
    <mergeCell ref="B5:B6"/>
    <mergeCell ref="O5:O6"/>
  </mergeCells>
  <conditionalFormatting sqref="A30">
    <cfRule type="duplicateValues" dxfId="0" priority="5"/>
  </conditionalFormatting>
  <conditionalFormatting sqref="A116">
    <cfRule type="duplicateValues" dxfId="0" priority="79"/>
  </conditionalFormatting>
  <conditionalFormatting sqref="A117">
    <cfRule type="duplicateValues" dxfId="0" priority="78"/>
  </conditionalFormatting>
  <conditionalFormatting sqref="A118">
    <cfRule type="duplicateValues" dxfId="0" priority="77"/>
  </conditionalFormatting>
  <conditionalFormatting sqref="A119">
    <cfRule type="duplicateValues" dxfId="0" priority="76"/>
  </conditionalFormatting>
  <conditionalFormatting sqref="A120">
    <cfRule type="duplicateValues" dxfId="0" priority="75"/>
  </conditionalFormatting>
  <conditionalFormatting sqref="A121">
    <cfRule type="duplicateValues" dxfId="0" priority="74"/>
  </conditionalFormatting>
  <conditionalFormatting sqref="A122">
    <cfRule type="duplicateValues" dxfId="0" priority="72"/>
  </conditionalFormatting>
  <conditionalFormatting sqref="A123">
    <cfRule type="duplicateValues" dxfId="0" priority="71"/>
  </conditionalFormatting>
  <conditionalFormatting sqref="A124">
    <cfRule type="duplicateValues" dxfId="0" priority="70"/>
  </conditionalFormatting>
  <conditionalFormatting sqref="A125">
    <cfRule type="duplicateValues" dxfId="0" priority="66"/>
  </conditionalFormatting>
  <conditionalFormatting sqref="A126">
    <cfRule type="duplicateValues" dxfId="0" priority="65"/>
  </conditionalFormatting>
  <conditionalFormatting sqref="A127">
    <cfRule type="duplicateValues" dxfId="0" priority="64"/>
  </conditionalFormatting>
  <conditionalFormatting sqref="A128">
    <cfRule type="duplicateValues" dxfId="0" priority="63"/>
  </conditionalFormatting>
  <conditionalFormatting sqref="A129">
    <cfRule type="duplicateValues" dxfId="0" priority="60"/>
  </conditionalFormatting>
  <conditionalFormatting sqref="A130">
    <cfRule type="duplicateValues" dxfId="0" priority="58"/>
  </conditionalFormatting>
  <conditionalFormatting sqref="A131">
    <cfRule type="duplicateValues" dxfId="0" priority="2"/>
  </conditionalFormatting>
  <conditionalFormatting sqref="A132">
    <cfRule type="duplicateValues" dxfId="0" priority="56"/>
  </conditionalFormatting>
  <conditionalFormatting sqref="A133">
    <cfRule type="duplicateValues" dxfId="0" priority="55"/>
  </conditionalFormatting>
  <conditionalFormatting sqref="A134">
    <cfRule type="duplicateValues" dxfId="0" priority="54"/>
  </conditionalFormatting>
  <conditionalFormatting sqref="A135">
    <cfRule type="duplicateValues" dxfId="0" priority="53"/>
  </conditionalFormatting>
  <conditionalFormatting sqref="A136">
    <cfRule type="duplicateValues" dxfId="0" priority="36"/>
  </conditionalFormatting>
  <conditionalFormatting sqref="A137">
    <cfRule type="duplicateValues" dxfId="0" priority="35"/>
  </conditionalFormatting>
  <conditionalFormatting sqref="A138">
    <cfRule type="duplicateValues" dxfId="0" priority="34"/>
  </conditionalFormatting>
  <conditionalFormatting sqref="A139">
    <cfRule type="duplicateValues" dxfId="0" priority="32"/>
  </conditionalFormatting>
  <conditionalFormatting sqref="A140">
    <cfRule type="duplicateValues" dxfId="0" priority="31"/>
  </conditionalFormatting>
  <conditionalFormatting sqref="A141">
    <cfRule type="duplicateValues" dxfId="0" priority="30"/>
  </conditionalFormatting>
  <conditionalFormatting sqref="A142">
    <cfRule type="duplicateValues" dxfId="0" priority="28"/>
  </conditionalFormatting>
  <conditionalFormatting sqref="A143">
    <cfRule type="duplicateValues" dxfId="0" priority="27"/>
  </conditionalFormatting>
  <conditionalFormatting sqref="A144">
    <cfRule type="duplicateValues" dxfId="0" priority="25"/>
  </conditionalFormatting>
  <conditionalFormatting sqref="A145">
    <cfRule type="duplicateValues" dxfId="0" priority="24"/>
  </conditionalFormatting>
  <conditionalFormatting sqref="A146">
    <cfRule type="duplicateValues" dxfId="0" priority="23"/>
  </conditionalFormatting>
  <conditionalFormatting sqref="A147">
    <cfRule type="duplicateValues" dxfId="0" priority="22"/>
  </conditionalFormatting>
  <conditionalFormatting sqref="A148">
    <cfRule type="duplicateValues" dxfId="0" priority="21"/>
  </conditionalFormatting>
  <conditionalFormatting sqref="A149">
    <cfRule type="duplicateValues" dxfId="0" priority="20"/>
  </conditionalFormatting>
  <conditionalFormatting sqref="A150">
    <cfRule type="duplicateValues" dxfId="0" priority="18"/>
  </conditionalFormatting>
  <conditionalFormatting sqref="A151">
    <cfRule type="duplicateValues" dxfId="0" priority="17"/>
  </conditionalFormatting>
  <conditionalFormatting sqref="A152">
    <cfRule type="duplicateValues" dxfId="0" priority="16"/>
  </conditionalFormatting>
  <conditionalFormatting sqref="A155">
    <cfRule type="duplicateValues" dxfId="0" priority="15"/>
  </conditionalFormatting>
  <conditionalFormatting sqref="A156">
    <cfRule type="duplicateValues" dxfId="0" priority="3"/>
  </conditionalFormatting>
  <conditionalFormatting sqref="A157">
    <cfRule type="duplicateValues" dxfId="0" priority="14"/>
  </conditionalFormatting>
  <conditionalFormatting sqref="A163">
    <cfRule type="duplicateValues" dxfId="0" priority="13"/>
  </conditionalFormatting>
  <conditionalFormatting sqref="A164">
    <cfRule type="duplicateValues" dxfId="0" priority="10"/>
  </conditionalFormatting>
  <conditionalFormatting sqref="A165">
    <cfRule type="duplicateValues" dxfId="0" priority="9"/>
  </conditionalFormatting>
  <conditionalFormatting sqref="A166">
    <cfRule type="duplicateValues" dxfId="0" priority="6"/>
  </conditionalFormatting>
  <conditionalFormatting sqref="A8:A29 A35:A115 A31:A33">
    <cfRule type="duplicateValues" dxfId="0" priority="80"/>
  </conditionalFormatting>
  <conditionalFormatting sqref="A34:B34 K34:L34 R34:XFD34 O34 E34">
    <cfRule type="duplicateValues" dxfId="0" priority="1"/>
  </conditionalFormatting>
  <pageMargins left="0.550694444444444" right="0.428472222222222" top="0.590277777777778" bottom="0.786805555555556" header="0.511805555555556" footer="0.511805555555556"/>
  <pageSetup paperSize="9" scale="64" fitToHeight="0" orientation="landscape" horizontalDpi="600"/>
  <headerFooter alignWithMargins="0" scaleWithDoc="0">
    <oddFooter>&amp;C第 &amp;P 页，共 &amp;N 页</oddFooter>
  </headerFooter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FF00"/>
    <pageSetUpPr fitToPage="1"/>
  </sheetPr>
  <dimension ref="A1:D74"/>
  <sheetViews>
    <sheetView view="pageBreakPreview" zoomScale="115" zoomScaleNormal="100" workbookViewId="0">
      <selection activeCell="H20" sqref="H20"/>
    </sheetView>
  </sheetViews>
  <sheetFormatPr defaultColWidth="9" defaultRowHeight="14.25" outlineLevelCol="3"/>
  <cols>
    <col min="1" max="1" width="17.875" customWidth="1"/>
    <col min="2" max="2" width="38.5" customWidth="1"/>
    <col min="3" max="4" width="21.75" style="21" customWidth="1"/>
  </cols>
  <sheetData>
    <row r="1" ht="18" customHeight="1" spans="1:1">
      <c r="A1" s="56" t="s">
        <v>260</v>
      </c>
    </row>
    <row r="2" ht="46.5" customHeight="1" spans="1:4">
      <c r="A2" s="193" t="s">
        <v>9</v>
      </c>
      <c r="B2" s="193"/>
      <c r="C2" s="194"/>
      <c r="D2" s="194"/>
    </row>
    <row r="3" ht="21.75" customHeight="1" spans="1:4">
      <c r="A3" s="180" t="s">
        <v>42</v>
      </c>
      <c r="B3" s="281"/>
      <c r="C3" s="282"/>
      <c r="D3" s="283" t="s">
        <v>43</v>
      </c>
    </row>
    <row r="4" ht="13.5" customHeight="1" spans="1:4">
      <c r="A4" s="374" t="s">
        <v>44</v>
      </c>
      <c r="B4" s="375" t="s">
        <v>45</v>
      </c>
      <c r="C4" s="374" t="s">
        <v>261</v>
      </c>
      <c r="D4" s="374" t="s">
        <v>262</v>
      </c>
    </row>
    <row r="5" spans="1:4">
      <c r="A5" s="376"/>
      <c r="B5" s="377"/>
      <c r="C5" s="376"/>
      <c r="D5" s="376"/>
    </row>
    <row r="6" ht="24" customHeight="1" spans="1:4">
      <c r="A6" s="378"/>
      <c r="B6" s="379" t="s">
        <v>261</v>
      </c>
      <c r="C6" s="380">
        <f>C7+C12+C23+C31+C38+C42+C45+C49+C54+C60+C64+C69</f>
        <v>263039</v>
      </c>
      <c r="D6" s="380">
        <f>D7+D12+D23+D31+D38+D42+D45+D49+D54+D60+D64+D69</f>
        <v>143044</v>
      </c>
    </row>
    <row r="7" spans="1:4">
      <c r="A7" s="381">
        <v>501</v>
      </c>
      <c r="B7" s="381" t="s">
        <v>263</v>
      </c>
      <c r="C7" s="380">
        <f>SUM(C8:C11)</f>
        <v>33998</v>
      </c>
      <c r="D7" s="380">
        <f>SUM(D8:D11)</f>
        <v>33366</v>
      </c>
    </row>
    <row r="8" spans="1:4">
      <c r="A8" s="378">
        <v>50101</v>
      </c>
      <c r="B8" s="378" t="s">
        <v>264</v>
      </c>
      <c r="C8" s="380">
        <v>21641</v>
      </c>
      <c r="D8" s="380">
        <v>21632</v>
      </c>
    </row>
    <row r="9" spans="1:4">
      <c r="A9" s="378">
        <v>50102</v>
      </c>
      <c r="B9" s="378" t="s">
        <v>265</v>
      </c>
      <c r="C9" s="380">
        <v>5573</v>
      </c>
      <c r="D9" s="380">
        <v>5454</v>
      </c>
    </row>
    <row r="10" spans="1:4">
      <c r="A10" s="378">
        <v>50103</v>
      </c>
      <c r="B10" s="378" t="s">
        <v>266</v>
      </c>
      <c r="C10" s="380">
        <v>1988</v>
      </c>
      <c r="D10" s="380">
        <v>1988</v>
      </c>
    </row>
    <row r="11" spans="1:4">
      <c r="A11" s="378">
        <v>50199</v>
      </c>
      <c r="B11" s="378" t="s">
        <v>267</v>
      </c>
      <c r="C11" s="380">
        <v>4796</v>
      </c>
      <c r="D11" s="380">
        <v>4292</v>
      </c>
    </row>
    <row r="12" spans="1:4">
      <c r="A12" s="381">
        <v>502</v>
      </c>
      <c r="B12" s="381" t="s">
        <v>268</v>
      </c>
      <c r="C12" s="380">
        <f>SUM(C13:C22)</f>
        <v>28218</v>
      </c>
      <c r="D12" s="380">
        <f>SUM(D13:D22)</f>
        <v>4456</v>
      </c>
    </row>
    <row r="13" spans="1:4">
      <c r="A13" s="378">
        <v>50201</v>
      </c>
      <c r="B13" s="378" t="s">
        <v>269</v>
      </c>
      <c r="C13" s="380">
        <v>9223</v>
      </c>
      <c r="D13" s="380">
        <v>1945</v>
      </c>
    </row>
    <row r="14" spans="1:4">
      <c r="A14" s="378">
        <v>50202</v>
      </c>
      <c r="B14" s="378" t="s">
        <v>270</v>
      </c>
      <c r="C14" s="380">
        <v>72</v>
      </c>
      <c r="D14" s="380"/>
    </row>
    <row r="15" spans="1:4">
      <c r="A15" s="378">
        <v>50203</v>
      </c>
      <c r="B15" s="378" t="s">
        <v>271</v>
      </c>
      <c r="C15" s="380">
        <v>118</v>
      </c>
      <c r="D15" s="380">
        <v>10</v>
      </c>
    </row>
    <row r="16" spans="1:4">
      <c r="A16" s="378">
        <v>50204</v>
      </c>
      <c r="B16" s="378" t="s">
        <v>272</v>
      </c>
      <c r="C16" s="380">
        <v>456</v>
      </c>
      <c r="D16" s="380">
        <v>40</v>
      </c>
    </row>
    <row r="17" spans="1:4">
      <c r="A17" s="378">
        <v>50205</v>
      </c>
      <c r="B17" s="378" t="s">
        <v>273</v>
      </c>
      <c r="C17" s="380">
        <v>15497</v>
      </c>
      <c r="D17" s="380">
        <v>1828</v>
      </c>
    </row>
    <row r="18" spans="1:4">
      <c r="A18" s="378">
        <v>50206</v>
      </c>
      <c r="B18" s="378" t="s">
        <v>274</v>
      </c>
      <c r="C18" s="380">
        <v>13</v>
      </c>
      <c r="D18" s="380">
        <v>7</v>
      </c>
    </row>
    <row r="19" spans="1:4">
      <c r="A19" s="378">
        <v>50207</v>
      </c>
      <c r="B19" s="378" t="s">
        <v>275</v>
      </c>
      <c r="C19" s="380"/>
      <c r="D19" s="380"/>
    </row>
    <row r="20" spans="1:4">
      <c r="A20" s="378">
        <v>50208</v>
      </c>
      <c r="B20" s="378" t="s">
        <v>276</v>
      </c>
      <c r="C20" s="380">
        <v>604</v>
      </c>
      <c r="D20" s="380">
        <v>292</v>
      </c>
    </row>
    <row r="21" spans="1:4">
      <c r="A21" s="378">
        <v>50209</v>
      </c>
      <c r="B21" s="378" t="s">
        <v>277</v>
      </c>
      <c r="C21" s="380">
        <v>936</v>
      </c>
      <c r="D21" s="380">
        <v>59</v>
      </c>
    </row>
    <row r="22" spans="1:4">
      <c r="A22" s="378">
        <v>50299</v>
      </c>
      <c r="B22" s="378" t="s">
        <v>278</v>
      </c>
      <c r="C22" s="380">
        <v>1299</v>
      </c>
      <c r="D22" s="380">
        <v>275</v>
      </c>
    </row>
    <row r="23" spans="1:4">
      <c r="A23" s="381">
        <v>503</v>
      </c>
      <c r="B23" s="381" t="s">
        <v>279</v>
      </c>
      <c r="C23" s="380">
        <f>SUM(C24:C30)</f>
        <v>25752</v>
      </c>
      <c r="D23" s="380">
        <f>SUM(D24:D30)</f>
        <v>34</v>
      </c>
    </row>
    <row r="24" spans="1:4">
      <c r="A24" s="378">
        <v>50301</v>
      </c>
      <c r="B24" s="378" t="s">
        <v>280</v>
      </c>
      <c r="C24" s="380">
        <v>506</v>
      </c>
      <c r="D24" s="380"/>
    </row>
    <row r="25" spans="1:4">
      <c r="A25" s="378">
        <v>50302</v>
      </c>
      <c r="B25" s="378" t="s">
        <v>281</v>
      </c>
      <c r="C25" s="380">
        <v>23644</v>
      </c>
      <c r="D25" s="380"/>
    </row>
    <row r="26" spans="1:4">
      <c r="A26" s="378">
        <v>50303</v>
      </c>
      <c r="B26" s="378" t="s">
        <v>282</v>
      </c>
      <c r="C26" s="380">
        <v>205</v>
      </c>
      <c r="D26" s="380"/>
    </row>
    <row r="27" spans="1:4">
      <c r="A27" s="378">
        <v>50305</v>
      </c>
      <c r="B27" s="378" t="s">
        <v>283</v>
      </c>
      <c r="C27" s="380">
        <v>150</v>
      </c>
      <c r="D27" s="380"/>
    </row>
    <row r="28" spans="1:4">
      <c r="A28" s="378">
        <v>50306</v>
      </c>
      <c r="B28" s="378" t="s">
        <v>284</v>
      </c>
      <c r="C28" s="380">
        <v>616</v>
      </c>
      <c r="D28" s="380">
        <v>34</v>
      </c>
    </row>
    <row r="29" spans="1:4">
      <c r="A29" s="378">
        <v>50307</v>
      </c>
      <c r="B29" s="378" t="s">
        <v>285</v>
      </c>
      <c r="C29" s="380">
        <v>201</v>
      </c>
      <c r="D29" s="380"/>
    </row>
    <row r="30" spans="1:4">
      <c r="A30" s="378">
        <v>50399</v>
      </c>
      <c r="B30" s="378" t="s">
        <v>286</v>
      </c>
      <c r="C30" s="380">
        <v>430</v>
      </c>
      <c r="D30" s="380"/>
    </row>
    <row r="31" spans="1:4">
      <c r="A31" s="381">
        <v>504</v>
      </c>
      <c r="B31" s="381" t="s">
        <v>287</v>
      </c>
      <c r="C31" s="380">
        <f>SUM(C32:C37)</f>
        <v>2202</v>
      </c>
      <c r="D31" s="380">
        <f>SUM(D32:D37)</f>
        <v>0</v>
      </c>
    </row>
    <row r="32" spans="1:4">
      <c r="A32" s="378">
        <v>50401</v>
      </c>
      <c r="B32" s="378" t="s">
        <v>280</v>
      </c>
      <c r="C32" s="380">
        <v>60</v>
      </c>
      <c r="D32" s="380"/>
    </row>
    <row r="33" spans="1:4">
      <c r="A33" s="378">
        <v>50402</v>
      </c>
      <c r="B33" s="378" t="s">
        <v>281</v>
      </c>
      <c r="C33" s="380">
        <v>1845</v>
      </c>
      <c r="D33" s="380"/>
    </row>
    <row r="34" spans="1:4">
      <c r="A34" s="378">
        <v>50403</v>
      </c>
      <c r="B34" s="378" t="s">
        <v>282</v>
      </c>
      <c r="C34" s="380"/>
      <c r="D34" s="380"/>
    </row>
    <row r="35" spans="1:4">
      <c r="A35" s="378">
        <v>50404</v>
      </c>
      <c r="B35" s="378" t="s">
        <v>284</v>
      </c>
      <c r="C35" s="380">
        <v>9</v>
      </c>
      <c r="D35" s="380"/>
    </row>
    <row r="36" spans="1:4">
      <c r="A36" s="378">
        <v>50405</v>
      </c>
      <c r="B36" s="378" t="s">
        <v>285</v>
      </c>
      <c r="C36" s="380">
        <v>277</v>
      </c>
      <c r="D36" s="380"/>
    </row>
    <row r="37" spans="1:4">
      <c r="A37" s="378">
        <v>50499</v>
      </c>
      <c r="B37" s="378" t="s">
        <v>286</v>
      </c>
      <c r="C37" s="380">
        <v>11</v>
      </c>
      <c r="D37" s="380"/>
    </row>
    <row r="38" spans="1:4">
      <c r="A38" s="381">
        <v>505</v>
      </c>
      <c r="B38" s="381" t="s">
        <v>288</v>
      </c>
      <c r="C38" s="380">
        <f>SUM(C39:C41)</f>
        <v>110089</v>
      </c>
      <c r="D38" s="380">
        <f>SUM(D39:D41)</f>
        <v>88003</v>
      </c>
    </row>
    <row r="39" spans="1:4">
      <c r="A39" s="378">
        <v>50501</v>
      </c>
      <c r="B39" s="378" t="s">
        <v>289</v>
      </c>
      <c r="C39" s="380">
        <v>92549</v>
      </c>
      <c r="D39" s="380">
        <v>84558</v>
      </c>
    </row>
    <row r="40" spans="1:4">
      <c r="A40" s="378">
        <v>50502</v>
      </c>
      <c r="B40" s="378" t="s">
        <v>290</v>
      </c>
      <c r="C40" s="380">
        <v>17540</v>
      </c>
      <c r="D40" s="380">
        <v>3445</v>
      </c>
    </row>
    <row r="41" spans="1:4">
      <c r="A41" s="378">
        <v>50599</v>
      </c>
      <c r="B41" s="378" t="s">
        <v>291</v>
      </c>
      <c r="C41" s="380"/>
      <c r="D41" s="380"/>
    </row>
    <row r="42" spans="1:4">
      <c r="A42" s="381">
        <v>506</v>
      </c>
      <c r="B42" s="381" t="s">
        <v>292</v>
      </c>
      <c r="C42" s="380">
        <f>SUM(C43:C44)</f>
        <v>4676</v>
      </c>
      <c r="D42" s="380">
        <f>SUM(D43:D44)</f>
        <v>0</v>
      </c>
    </row>
    <row r="43" spans="1:4">
      <c r="A43" s="378">
        <v>50601</v>
      </c>
      <c r="B43" s="378" t="s">
        <v>293</v>
      </c>
      <c r="C43" s="380">
        <v>4131</v>
      </c>
      <c r="D43" s="380"/>
    </row>
    <row r="44" spans="1:4">
      <c r="A44" s="378">
        <v>50602</v>
      </c>
      <c r="B44" s="378" t="s">
        <v>294</v>
      </c>
      <c r="C44" s="380">
        <v>545</v>
      </c>
      <c r="D44" s="380"/>
    </row>
    <row r="45" spans="1:4">
      <c r="A45" s="381">
        <v>507</v>
      </c>
      <c r="B45" s="381" t="s">
        <v>295</v>
      </c>
      <c r="C45" s="380">
        <f>SUM(C46:C48)</f>
        <v>2052</v>
      </c>
      <c r="D45" s="380">
        <f>SUM(D46:D48)</f>
        <v>0</v>
      </c>
    </row>
    <row r="46" spans="1:4">
      <c r="A46" s="378">
        <v>50701</v>
      </c>
      <c r="B46" s="378" t="s">
        <v>296</v>
      </c>
      <c r="C46" s="380">
        <v>118</v>
      </c>
      <c r="D46" s="380"/>
    </row>
    <row r="47" spans="1:4">
      <c r="A47" s="378">
        <v>50702</v>
      </c>
      <c r="B47" s="378" t="s">
        <v>297</v>
      </c>
      <c r="C47" s="380">
        <v>480</v>
      </c>
      <c r="D47" s="380"/>
    </row>
    <row r="48" spans="1:4">
      <c r="A48" s="378">
        <v>50799</v>
      </c>
      <c r="B48" s="378" t="s">
        <v>298</v>
      </c>
      <c r="C48" s="380">
        <v>1454</v>
      </c>
      <c r="D48" s="380"/>
    </row>
    <row r="49" spans="1:4">
      <c r="A49" s="381">
        <v>508</v>
      </c>
      <c r="B49" s="381" t="s">
        <v>299</v>
      </c>
      <c r="C49" s="380">
        <f>SUM(C50:C53)</f>
        <v>0</v>
      </c>
      <c r="D49" s="380">
        <f>SUM(D50:D53)</f>
        <v>0</v>
      </c>
    </row>
    <row r="50" spans="1:4">
      <c r="A50" s="378">
        <v>50803</v>
      </c>
      <c r="B50" s="378" t="s">
        <v>300</v>
      </c>
      <c r="C50" s="380"/>
      <c r="D50" s="380"/>
    </row>
    <row r="51" spans="1:4">
      <c r="A51" s="378">
        <v>50804</v>
      </c>
      <c r="B51" s="378" t="s">
        <v>301</v>
      </c>
      <c r="C51" s="380"/>
      <c r="D51" s="380"/>
    </row>
    <row r="52" spans="1:4">
      <c r="A52" s="378">
        <v>50805</v>
      </c>
      <c r="B52" s="378" t="s">
        <v>302</v>
      </c>
      <c r="C52" s="380"/>
      <c r="D52" s="380"/>
    </row>
    <row r="53" spans="1:4">
      <c r="A53" s="378">
        <v>50899</v>
      </c>
      <c r="B53" s="378" t="s">
        <v>303</v>
      </c>
      <c r="C53" s="380"/>
      <c r="D53" s="380"/>
    </row>
    <row r="54" spans="1:4">
      <c r="A54" s="381">
        <v>509</v>
      </c>
      <c r="B54" s="381" t="s">
        <v>304</v>
      </c>
      <c r="C54" s="380">
        <f>SUM(C55:C59)</f>
        <v>44210</v>
      </c>
      <c r="D54" s="380">
        <f>SUM(D55:D59)</f>
        <v>17184</v>
      </c>
    </row>
    <row r="55" spans="1:4">
      <c r="A55" s="378">
        <v>50901</v>
      </c>
      <c r="B55" s="378" t="s">
        <v>305</v>
      </c>
      <c r="C55" s="380">
        <v>23215</v>
      </c>
      <c r="D55" s="380">
        <v>7755</v>
      </c>
    </row>
    <row r="56" spans="1:4">
      <c r="A56" s="378">
        <v>50902</v>
      </c>
      <c r="B56" s="378" t="s">
        <v>306</v>
      </c>
      <c r="C56" s="380">
        <v>4629</v>
      </c>
      <c r="D56" s="380"/>
    </row>
    <row r="57" spans="1:4">
      <c r="A57" s="378">
        <v>50903</v>
      </c>
      <c r="B57" s="378" t="s">
        <v>307</v>
      </c>
      <c r="C57" s="380">
        <v>3562</v>
      </c>
      <c r="D57" s="380"/>
    </row>
    <row r="58" spans="1:4">
      <c r="A58" s="378">
        <v>50905</v>
      </c>
      <c r="B58" s="378" t="s">
        <v>308</v>
      </c>
      <c r="C58" s="380">
        <v>9281</v>
      </c>
      <c r="D58" s="380">
        <v>9206</v>
      </c>
    </row>
    <row r="59" spans="1:4">
      <c r="A59" s="378">
        <v>50999</v>
      </c>
      <c r="B59" s="378" t="s">
        <v>309</v>
      </c>
      <c r="C59" s="380">
        <v>3523</v>
      </c>
      <c r="D59" s="380">
        <v>223</v>
      </c>
    </row>
    <row r="60" spans="1:4">
      <c r="A60" s="381">
        <v>510</v>
      </c>
      <c r="B60" s="381" t="s">
        <v>310</v>
      </c>
      <c r="C60" s="380">
        <f>SUM(C61:C63)</f>
        <v>7743</v>
      </c>
      <c r="D60" s="380">
        <f>SUM(D61:D63)</f>
        <v>0</v>
      </c>
    </row>
    <row r="61" spans="1:4">
      <c r="A61" s="378">
        <v>51002</v>
      </c>
      <c r="B61" s="378" t="s">
        <v>311</v>
      </c>
      <c r="C61" s="380">
        <v>7743</v>
      </c>
      <c r="D61" s="380"/>
    </row>
    <row r="62" spans="1:4">
      <c r="A62" s="378">
        <v>51003</v>
      </c>
      <c r="B62" s="378" t="s">
        <v>312</v>
      </c>
      <c r="C62" s="380"/>
      <c r="D62" s="380"/>
    </row>
    <row r="63" spans="1:4">
      <c r="A63" s="378">
        <v>51004</v>
      </c>
      <c r="B63" s="378" t="s">
        <v>313</v>
      </c>
      <c r="C63" s="380"/>
      <c r="D63" s="380"/>
    </row>
    <row r="64" spans="1:4">
      <c r="A64" s="381">
        <v>511</v>
      </c>
      <c r="B64" s="381" t="s">
        <v>314</v>
      </c>
      <c r="C64" s="380">
        <f>SUM(C65:C68)</f>
        <v>3359</v>
      </c>
      <c r="D64" s="380">
        <f>SUM(D65:D68)</f>
        <v>0</v>
      </c>
    </row>
    <row r="65" spans="1:4">
      <c r="A65" s="378">
        <v>51101</v>
      </c>
      <c r="B65" s="378" t="s">
        <v>315</v>
      </c>
      <c r="C65" s="380">
        <v>3329</v>
      </c>
      <c r="D65" s="380"/>
    </row>
    <row r="66" spans="1:4">
      <c r="A66" s="378">
        <v>51102</v>
      </c>
      <c r="B66" s="378" t="s">
        <v>316</v>
      </c>
      <c r="C66" s="380">
        <v>11</v>
      </c>
      <c r="D66" s="380"/>
    </row>
    <row r="67" spans="1:4">
      <c r="A67" s="378">
        <v>51103</v>
      </c>
      <c r="B67" s="378" t="s">
        <v>317</v>
      </c>
      <c r="C67" s="380">
        <v>19</v>
      </c>
      <c r="D67" s="380"/>
    </row>
    <row r="68" spans="1:4">
      <c r="A68" s="378">
        <v>51104</v>
      </c>
      <c r="B68" s="378" t="s">
        <v>318</v>
      </c>
      <c r="C68" s="380"/>
      <c r="D68" s="380"/>
    </row>
    <row r="69" spans="1:4">
      <c r="A69" s="381">
        <v>599</v>
      </c>
      <c r="B69" s="381" t="s">
        <v>249</v>
      </c>
      <c r="C69" s="380">
        <f>SUM(C70:C74)</f>
        <v>740</v>
      </c>
      <c r="D69" s="380">
        <f>SUM(D70:D74)</f>
        <v>1</v>
      </c>
    </row>
    <row r="70" spans="1:4">
      <c r="A70" s="378">
        <v>59907</v>
      </c>
      <c r="B70" s="378" t="s">
        <v>319</v>
      </c>
      <c r="C70" s="380"/>
      <c r="D70" s="380"/>
    </row>
    <row r="71" spans="1:4">
      <c r="A71" s="378">
        <v>59908</v>
      </c>
      <c r="B71" s="378" t="s">
        <v>320</v>
      </c>
      <c r="C71" s="380">
        <v>228</v>
      </c>
      <c r="D71" s="380">
        <v>1</v>
      </c>
    </row>
    <row r="72" spans="1:4">
      <c r="A72" s="378">
        <v>59909</v>
      </c>
      <c r="B72" s="378" t="s">
        <v>321</v>
      </c>
      <c r="C72" s="380"/>
      <c r="D72" s="380"/>
    </row>
    <row r="73" spans="1:4">
      <c r="A73" s="378">
        <v>59910</v>
      </c>
      <c r="B73" s="378" t="s">
        <v>322</v>
      </c>
      <c r="C73" s="380"/>
      <c r="D73" s="380"/>
    </row>
    <row r="74" spans="1:4">
      <c r="A74" s="378">
        <v>59999</v>
      </c>
      <c r="B74" s="378" t="s">
        <v>323</v>
      </c>
      <c r="C74" s="380">
        <v>512</v>
      </c>
      <c r="D74" s="380"/>
    </row>
  </sheetData>
  <mergeCells count="5">
    <mergeCell ref="A2:D2"/>
    <mergeCell ref="A4:A5"/>
    <mergeCell ref="B4:B5"/>
    <mergeCell ref="C4:C5"/>
    <mergeCell ref="D4:D5"/>
  </mergeCells>
  <dataValidations count="1">
    <dataValidation type="decimal" operator="between" allowBlank="1" showInputMessage="1" showErrorMessage="1" sqref="C6:D74">
      <formula1>-99999999999999</formula1>
      <formula2>99999999999999</formula2>
    </dataValidation>
  </dataValidations>
  <printOptions horizontalCentered="1"/>
  <pageMargins left="0.550694444444444" right="0.432638888888889" top="0.590277777777778" bottom="0.904861111111111" header="0.511805555555556" footer="0.511805555555556"/>
  <pageSetup paperSize="9" fitToHeight="0" orientation="landscape" horizontalDpi="600"/>
  <headerFooter alignWithMargins="0" scaleWithDoc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FF00"/>
    <pageSetUpPr fitToPage="1"/>
  </sheetPr>
  <dimension ref="A1:H28"/>
  <sheetViews>
    <sheetView view="pageBreakPreview" zoomScaleNormal="100" workbookViewId="0">
      <selection activeCell="J18" sqref="J18"/>
    </sheetView>
  </sheetViews>
  <sheetFormatPr defaultColWidth="9" defaultRowHeight="14.25" outlineLevelCol="7"/>
  <cols>
    <col min="1" max="1" width="14.375" customWidth="1"/>
    <col min="2" max="2" width="26.875" customWidth="1"/>
    <col min="3" max="5" width="12.625" style="21" customWidth="1"/>
    <col min="6" max="6" width="12.625" customWidth="1"/>
    <col min="7" max="7" width="12.625" style="21" customWidth="1"/>
    <col min="8" max="8" width="12.875" customWidth="1"/>
    <col min="9" max="9" width="12.625"/>
    <col min="10" max="10" width="13.75"/>
  </cols>
  <sheetData>
    <row r="1" spans="1:5">
      <c r="A1" s="357" t="s">
        <v>324</v>
      </c>
      <c r="B1" s="56"/>
      <c r="E1" s="356"/>
    </row>
    <row r="2" ht="20.25" spans="1:8">
      <c r="A2" s="241" t="s">
        <v>11</v>
      </c>
      <c r="B2" s="242"/>
      <c r="C2" s="194"/>
      <c r="D2" s="194"/>
      <c r="E2" s="194"/>
      <c r="F2" s="358"/>
      <c r="G2" s="194"/>
      <c r="H2" s="358"/>
    </row>
    <row r="3" ht="18.75" spans="1:8">
      <c r="A3" s="180" t="s">
        <v>42</v>
      </c>
      <c r="B3" s="359"/>
      <c r="C3" s="360"/>
      <c r="D3" s="360"/>
      <c r="E3" s="360"/>
      <c r="F3" s="361" t="s">
        <v>43</v>
      </c>
      <c r="G3" s="283"/>
      <c r="H3" s="361"/>
    </row>
    <row r="4" ht="31.5" customHeight="1" spans="1:8">
      <c r="A4" s="252" t="s">
        <v>44</v>
      </c>
      <c r="B4" s="362" t="s">
        <v>45</v>
      </c>
      <c r="C4" s="204" t="s">
        <v>46</v>
      </c>
      <c r="D4" s="204" t="s">
        <v>47</v>
      </c>
      <c r="E4" s="204" t="s">
        <v>48</v>
      </c>
      <c r="F4" s="363" t="s">
        <v>49</v>
      </c>
      <c r="G4" s="204" t="s">
        <v>50</v>
      </c>
      <c r="H4" s="363" t="s">
        <v>51</v>
      </c>
    </row>
    <row r="5" ht="23.25" customHeight="1" spans="1:8">
      <c r="A5" s="362" t="s">
        <v>53</v>
      </c>
      <c r="B5" s="362"/>
      <c r="C5" s="210">
        <f>C6+C21</f>
        <v>80002.24071632</v>
      </c>
      <c r="D5" s="210">
        <f>D6+D21</f>
        <v>80002</v>
      </c>
      <c r="E5" s="210">
        <f>E6+E21</f>
        <v>80024.388456</v>
      </c>
      <c r="F5" s="364">
        <f>E5/D5</f>
        <v>1.00027984870378</v>
      </c>
      <c r="G5" s="210">
        <f>G6+G21</f>
        <v>76925.493224</v>
      </c>
      <c r="H5" s="364">
        <f>E5/G5-1</f>
        <v>0.0402843726068325</v>
      </c>
    </row>
    <row r="6" ht="23.25" customHeight="1" spans="1:8">
      <c r="A6" s="365">
        <v>101</v>
      </c>
      <c r="B6" s="365" t="s">
        <v>54</v>
      </c>
      <c r="C6" s="210">
        <f>SUM(C7:C20)</f>
        <v>56458.9576</v>
      </c>
      <c r="D6" s="210">
        <f>SUM(D7:D20)</f>
        <v>56459</v>
      </c>
      <c r="E6" s="210">
        <f>SUM(E7:E20)</f>
        <v>54540.869808</v>
      </c>
      <c r="F6" s="364">
        <f>E6/D6</f>
        <v>0.966026139464036</v>
      </c>
      <c r="G6" s="210">
        <f>SUM(G7:G20)</f>
        <v>56817.783503</v>
      </c>
      <c r="H6" s="364">
        <f>E6/G6-1</f>
        <v>-0.0400739619643872</v>
      </c>
    </row>
    <row r="7" ht="23.25" customHeight="1" spans="1:8">
      <c r="A7" s="366">
        <v>10101</v>
      </c>
      <c r="B7" s="367" t="s">
        <v>55</v>
      </c>
      <c r="C7" s="368">
        <v>23769.5328</v>
      </c>
      <c r="D7" s="368">
        <v>23770</v>
      </c>
      <c r="E7" s="256">
        <v>18746.068167</v>
      </c>
      <c r="F7" s="369">
        <f>E7/D7</f>
        <v>0.788644012074043</v>
      </c>
      <c r="G7" s="256">
        <v>22644.801206</v>
      </c>
      <c r="H7" s="369">
        <f>E7/G7-1</f>
        <v>-0.172169011488915</v>
      </c>
    </row>
    <row r="8" ht="20" customHeight="1" spans="1:8">
      <c r="A8" s="366">
        <v>10104</v>
      </c>
      <c r="B8" s="367" t="s">
        <v>57</v>
      </c>
      <c r="C8" s="368">
        <v>6994.28</v>
      </c>
      <c r="D8" s="368">
        <v>8194</v>
      </c>
      <c r="E8" s="256">
        <v>8168.983905</v>
      </c>
      <c r="F8" s="369">
        <f>E8/D8</f>
        <v>0.996947022821577</v>
      </c>
      <c r="G8" s="256">
        <v>4253.534385</v>
      </c>
      <c r="H8" s="369">
        <f>E8/G8-1</f>
        <v>0.920516719885409</v>
      </c>
    </row>
    <row r="9" ht="23.25" customHeight="1" spans="1:8">
      <c r="A9" s="366">
        <v>10106</v>
      </c>
      <c r="B9" s="367" t="s">
        <v>59</v>
      </c>
      <c r="C9" s="368">
        <v>2114.8032</v>
      </c>
      <c r="D9" s="368">
        <v>1915</v>
      </c>
      <c r="E9" s="256">
        <v>2226.327989</v>
      </c>
      <c r="F9" s="369">
        <f t="shared" ref="F9:F25" si="0">E9/D9</f>
        <v>1.16257336240209</v>
      </c>
      <c r="G9" s="256">
        <v>2158.625914</v>
      </c>
      <c r="H9" s="369">
        <f t="shared" ref="H9:H25" si="1">E9/G9-1</f>
        <v>0.0313635051635908</v>
      </c>
    </row>
    <row r="10" ht="23.25" customHeight="1" spans="1:8">
      <c r="A10" s="366">
        <v>10107</v>
      </c>
      <c r="B10" s="367" t="s">
        <v>60</v>
      </c>
      <c r="C10" s="368">
        <v>558.792</v>
      </c>
      <c r="D10" s="368">
        <v>559</v>
      </c>
      <c r="E10" s="256">
        <v>505.094379</v>
      </c>
      <c r="F10" s="369">
        <f t="shared" si="0"/>
        <v>0.903567762075134</v>
      </c>
      <c r="G10" s="256">
        <v>456.859244</v>
      </c>
      <c r="H10" s="369">
        <f t="shared" si="1"/>
        <v>0.10557985995354</v>
      </c>
    </row>
    <row r="11" ht="23.25" customHeight="1" spans="1:8">
      <c r="A11" s="366">
        <v>10109</v>
      </c>
      <c r="B11" s="367" t="s">
        <v>61</v>
      </c>
      <c r="C11" s="368">
        <v>3396.308</v>
      </c>
      <c r="D11" s="368">
        <v>3396</v>
      </c>
      <c r="E11" s="256">
        <v>3388.751171</v>
      </c>
      <c r="F11" s="369">
        <f t="shared" si="0"/>
        <v>0.997865480270907</v>
      </c>
      <c r="G11" s="256">
        <v>3504.509077</v>
      </c>
      <c r="H11" s="369">
        <f t="shared" si="1"/>
        <v>-0.0330311331649036</v>
      </c>
    </row>
    <row r="12" ht="23.25" customHeight="1" spans="1:8">
      <c r="A12" s="366">
        <v>10110</v>
      </c>
      <c r="B12" s="367" t="s">
        <v>62</v>
      </c>
      <c r="C12" s="368">
        <v>4620.7032</v>
      </c>
      <c r="D12" s="368">
        <v>5221</v>
      </c>
      <c r="E12" s="370">
        <v>6090.672507</v>
      </c>
      <c r="F12" s="369">
        <f t="shared" si="0"/>
        <v>1.16657201819575</v>
      </c>
      <c r="G12" s="370">
        <v>4609.828979</v>
      </c>
      <c r="H12" s="369">
        <f t="shared" si="1"/>
        <v>0.321236109787578</v>
      </c>
    </row>
    <row r="13" ht="23.25" customHeight="1" spans="1:8">
      <c r="A13" s="366">
        <v>10111</v>
      </c>
      <c r="B13" s="367" t="s">
        <v>64</v>
      </c>
      <c r="C13" s="368">
        <v>2330.476</v>
      </c>
      <c r="D13" s="368">
        <v>2330</v>
      </c>
      <c r="E13" s="370">
        <v>2499.932677</v>
      </c>
      <c r="F13" s="369">
        <f t="shared" si="0"/>
        <v>1.07293247939914</v>
      </c>
      <c r="G13" s="370">
        <v>2157.985137</v>
      </c>
      <c r="H13" s="369">
        <f t="shared" si="1"/>
        <v>0.158456855951923</v>
      </c>
    </row>
    <row r="14" ht="23.25" customHeight="1" spans="1:8">
      <c r="A14" s="366">
        <v>10112</v>
      </c>
      <c r="B14" s="367" t="s">
        <v>65</v>
      </c>
      <c r="C14" s="368">
        <v>2374.988</v>
      </c>
      <c r="D14" s="368">
        <v>2375</v>
      </c>
      <c r="E14" s="370">
        <v>2258.806823</v>
      </c>
      <c r="F14" s="369">
        <f t="shared" si="0"/>
        <v>0.951076557052631</v>
      </c>
      <c r="G14" s="370">
        <v>3016.308319</v>
      </c>
      <c r="H14" s="369">
        <f t="shared" si="1"/>
        <v>-0.251135300469262</v>
      </c>
    </row>
    <row r="15" ht="23.25" customHeight="1" spans="1:8">
      <c r="A15" s="366">
        <v>10113</v>
      </c>
      <c r="B15" s="367" t="s">
        <v>67</v>
      </c>
      <c r="C15" s="368">
        <v>2000</v>
      </c>
      <c r="D15" s="368">
        <v>2400</v>
      </c>
      <c r="E15" s="370">
        <v>3393.318801</v>
      </c>
      <c r="F15" s="369">
        <f t="shared" si="0"/>
        <v>1.41388283375</v>
      </c>
      <c r="G15" s="370">
        <v>2682.525565</v>
      </c>
      <c r="H15" s="369">
        <f t="shared" si="1"/>
        <v>0.264971654053929</v>
      </c>
    </row>
    <row r="16" ht="23.25" customHeight="1" spans="1:8">
      <c r="A16" s="366">
        <v>10114</v>
      </c>
      <c r="B16" s="367" t="s">
        <v>69</v>
      </c>
      <c r="C16" s="368">
        <v>1299.896</v>
      </c>
      <c r="D16" s="368">
        <v>1300</v>
      </c>
      <c r="E16" s="370">
        <v>1384.621725</v>
      </c>
      <c r="F16" s="369">
        <f t="shared" si="0"/>
        <v>1.06509363461538</v>
      </c>
      <c r="G16" s="370">
        <v>1227.911117</v>
      </c>
      <c r="H16" s="369">
        <f t="shared" si="1"/>
        <v>0.127623739072313</v>
      </c>
    </row>
    <row r="17" ht="23.25" customHeight="1" spans="1:8">
      <c r="A17" s="366">
        <v>10118</v>
      </c>
      <c r="B17" s="367" t="s">
        <v>70</v>
      </c>
      <c r="C17" s="368">
        <v>3600</v>
      </c>
      <c r="D17" s="368">
        <v>2800</v>
      </c>
      <c r="E17" s="370">
        <v>2634.381124</v>
      </c>
      <c r="F17" s="369">
        <f t="shared" si="0"/>
        <v>0.940850401428571</v>
      </c>
      <c r="G17" s="370">
        <v>3859.691634</v>
      </c>
      <c r="H17" s="369">
        <f t="shared" si="1"/>
        <v>-0.317463317329873</v>
      </c>
    </row>
    <row r="18" ht="23.25" customHeight="1" spans="1:8">
      <c r="A18" s="366">
        <v>10119</v>
      </c>
      <c r="B18" s="367" t="s">
        <v>72</v>
      </c>
      <c r="C18" s="368">
        <v>3200</v>
      </c>
      <c r="D18" s="368">
        <v>2000</v>
      </c>
      <c r="E18" s="370">
        <v>3096.734239</v>
      </c>
      <c r="F18" s="369">
        <f t="shared" si="0"/>
        <v>1.5483671195</v>
      </c>
      <c r="G18" s="370">
        <v>6105.375853</v>
      </c>
      <c r="H18" s="369">
        <f t="shared" si="1"/>
        <v>-0.49278565094754</v>
      </c>
    </row>
    <row r="19" ht="23.25" customHeight="1" spans="1:8">
      <c r="A19" s="366">
        <v>10120</v>
      </c>
      <c r="B19" s="371" t="s">
        <v>74</v>
      </c>
      <c r="C19" s="368">
        <v>0</v>
      </c>
      <c r="D19" s="368">
        <v>0</v>
      </c>
      <c r="E19" s="370">
        <v>0</v>
      </c>
      <c r="F19" s="369">
        <v>0</v>
      </c>
      <c r="G19" s="370">
        <v>0</v>
      </c>
      <c r="H19" s="369" t="e">
        <f t="shared" si="1"/>
        <v>#DIV/0!</v>
      </c>
    </row>
    <row r="20" ht="23.25" customHeight="1" spans="1:8">
      <c r="A20" s="366">
        <v>10121</v>
      </c>
      <c r="B20" s="371" t="s">
        <v>75</v>
      </c>
      <c r="C20" s="368">
        <v>199.1784</v>
      </c>
      <c r="D20" s="368">
        <v>199</v>
      </c>
      <c r="E20" s="370">
        <v>147.176301</v>
      </c>
      <c r="F20" s="369">
        <f t="shared" si="0"/>
        <v>0.73957940201005</v>
      </c>
      <c r="G20" s="370">
        <v>139.827073</v>
      </c>
      <c r="H20" s="369">
        <f t="shared" si="1"/>
        <v>0.0525594067180393</v>
      </c>
    </row>
    <row r="21" ht="23.25" customHeight="1" spans="1:8">
      <c r="A21" s="365">
        <v>103</v>
      </c>
      <c r="B21" s="365" t="s">
        <v>76</v>
      </c>
      <c r="C21" s="210">
        <f>SUM(C22:C28)</f>
        <v>23543.28311632</v>
      </c>
      <c r="D21" s="210">
        <f>SUM(D22:D28)</f>
        <v>23543</v>
      </c>
      <c r="E21" s="210">
        <f>SUM(E22:E28)</f>
        <v>25483.518648</v>
      </c>
      <c r="F21" s="364">
        <f t="shared" si="0"/>
        <v>1.0824244424245</v>
      </c>
      <c r="G21" s="210">
        <f>SUM(G22:G28)</f>
        <v>20107.709721</v>
      </c>
      <c r="H21" s="364">
        <f t="shared" si="1"/>
        <v>0.267350633244205</v>
      </c>
    </row>
    <row r="22" ht="23.25" customHeight="1" spans="1:8">
      <c r="A22" s="366">
        <v>10302</v>
      </c>
      <c r="B22" s="367" t="s">
        <v>77</v>
      </c>
      <c r="C22" s="368">
        <v>3800</v>
      </c>
      <c r="D22" s="368">
        <v>3800</v>
      </c>
      <c r="E22" s="370">
        <v>4557.848122</v>
      </c>
      <c r="F22" s="369">
        <f t="shared" si="0"/>
        <v>1.19943371631579</v>
      </c>
      <c r="G22" s="370">
        <v>5587.969998</v>
      </c>
      <c r="H22" s="369">
        <f t="shared" si="1"/>
        <v>-0.184346350529565</v>
      </c>
    </row>
    <row r="23" ht="23.25" customHeight="1" spans="1:8">
      <c r="A23" s="366">
        <v>10304</v>
      </c>
      <c r="B23" s="367" t="s">
        <v>79</v>
      </c>
      <c r="C23" s="368">
        <v>3560.45</v>
      </c>
      <c r="D23" s="368">
        <v>3312</v>
      </c>
      <c r="E23" s="370">
        <v>2817.92439</v>
      </c>
      <c r="F23" s="369">
        <f t="shared" si="0"/>
        <v>0.850822581521739</v>
      </c>
      <c r="G23" s="370">
        <v>3959.249312</v>
      </c>
      <c r="H23" s="369">
        <f t="shared" si="1"/>
        <v>-0.288268010438439</v>
      </c>
    </row>
    <row r="24" ht="23.25" customHeight="1" spans="1:8">
      <c r="A24" s="366">
        <v>10305</v>
      </c>
      <c r="B24" s="367" t="s">
        <v>81</v>
      </c>
      <c r="C24" s="368">
        <v>14549.43</v>
      </c>
      <c r="D24" s="368">
        <v>12515</v>
      </c>
      <c r="E24" s="370">
        <v>12155.487446</v>
      </c>
      <c r="F24" s="369">
        <f t="shared" si="0"/>
        <v>0.971273467518977</v>
      </c>
      <c r="G24" s="370">
        <v>7195.104693</v>
      </c>
      <c r="H24" s="369">
        <f t="shared" si="1"/>
        <v>0.689410782003752</v>
      </c>
    </row>
    <row r="25" ht="23.25" customHeight="1" spans="1:8">
      <c r="A25" s="366">
        <v>10307</v>
      </c>
      <c r="B25" s="372" t="s">
        <v>83</v>
      </c>
      <c r="C25" s="368">
        <v>1433.40311632</v>
      </c>
      <c r="D25" s="368">
        <v>3716</v>
      </c>
      <c r="E25" s="370">
        <v>5745.5926</v>
      </c>
      <c r="F25" s="369">
        <f t="shared" si="0"/>
        <v>1.54617669537137</v>
      </c>
      <c r="G25" s="370">
        <v>3034.933876</v>
      </c>
      <c r="H25" s="369">
        <f t="shared" si="1"/>
        <v>0.893152481981785</v>
      </c>
    </row>
    <row r="26" ht="23.25" customHeight="1" spans="1:8">
      <c r="A26" s="366">
        <v>10308</v>
      </c>
      <c r="B26" s="372" t="s">
        <v>325</v>
      </c>
      <c r="C26" s="368">
        <v>0</v>
      </c>
      <c r="D26" s="368">
        <v>0</v>
      </c>
      <c r="E26" s="370">
        <v>-3</v>
      </c>
      <c r="F26" s="369"/>
      <c r="G26" s="370"/>
      <c r="H26" s="369"/>
    </row>
    <row r="27" ht="23.25" customHeight="1" spans="1:8">
      <c r="A27" s="366">
        <v>10309</v>
      </c>
      <c r="B27" s="373" t="s">
        <v>86</v>
      </c>
      <c r="C27" s="368">
        <v>100</v>
      </c>
      <c r="D27" s="368">
        <v>100</v>
      </c>
      <c r="E27" s="370">
        <v>203.063704</v>
      </c>
      <c r="F27" s="369">
        <f>E27/D27</f>
        <v>2.03063704</v>
      </c>
      <c r="G27" s="370">
        <v>188.729622</v>
      </c>
      <c r="H27" s="369">
        <f>E27/G27-1</f>
        <v>0.0759503561131489</v>
      </c>
    </row>
    <row r="28" ht="23.25" customHeight="1" spans="1:8">
      <c r="A28" s="366">
        <v>10399</v>
      </c>
      <c r="B28" s="373" t="s">
        <v>87</v>
      </c>
      <c r="C28" s="368">
        <v>100</v>
      </c>
      <c r="D28" s="368">
        <v>100</v>
      </c>
      <c r="E28" s="370">
        <v>6.602386</v>
      </c>
      <c r="F28" s="369">
        <f>E28/D28</f>
        <v>0.06602386</v>
      </c>
      <c r="G28" s="370">
        <v>141.72222</v>
      </c>
      <c r="H28" s="369">
        <f>E28/G28-1</f>
        <v>-0.953413190959047</v>
      </c>
    </row>
  </sheetData>
  <mergeCells count="3">
    <mergeCell ref="A2:H2"/>
    <mergeCell ref="F3:H3"/>
    <mergeCell ref="A5:B5"/>
  </mergeCells>
  <printOptions horizontalCentered="1"/>
  <pageMargins left="0.700694444444445" right="0.700694444444445" top="0.751388888888889" bottom="0.751388888888889" header="0.298611111111111" footer="0.298611111111111"/>
  <pageSetup paperSize="9" scale="7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FF00"/>
    <pageSetUpPr fitToPage="1"/>
  </sheetPr>
  <dimension ref="A1:Q559"/>
  <sheetViews>
    <sheetView view="pageBreakPreview" zoomScaleNormal="100" topLeftCell="A539" workbookViewId="0">
      <selection activeCell="E13" sqref="E13"/>
    </sheetView>
  </sheetViews>
  <sheetFormatPr defaultColWidth="9" defaultRowHeight="14.25"/>
  <cols>
    <col min="1" max="1" width="11.125" style="1" customWidth="1"/>
    <col min="2" max="2" width="26.125" customWidth="1"/>
    <col min="3" max="3" width="14.125" style="302" customWidth="1"/>
    <col min="4" max="4" width="14.125" style="21" customWidth="1"/>
    <col min="5" max="6" width="12.875" style="21" customWidth="1"/>
    <col min="7" max="9" width="14.125" style="21" customWidth="1"/>
    <col min="10" max="10" width="9.375" style="303" customWidth="1"/>
    <col min="11" max="12" width="12.875" style="21" customWidth="1"/>
    <col min="13" max="13" width="14.125" style="21" customWidth="1"/>
    <col min="14" max="14" width="15.1166666666667" style="303" customWidth="1"/>
    <col min="15" max="15" width="11.5" customWidth="1"/>
    <col min="16" max="16" width="12.625"/>
    <col min="17" max="17" width="11.5"/>
  </cols>
  <sheetData>
    <row r="1" spans="1:15">
      <c r="A1" s="304" t="s">
        <v>326</v>
      </c>
      <c r="B1" s="305"/>
      <c r="C1" s="306"/>
      <c r="D1" s="307"/>
      <c r="E1" s="307"/>
      <c r="F1" s="307"/>
      <c r="G1" s="307"/>
      <c r="H1" s="307"/>
      <c r="I1" s="307"/>
      <c r="J1" s="335"/>
      <c r="K1" s="307"/>
      <c r="L1" s="307"/>
      <c r="M1" s="307"/>
      <c r="N1" s="335"/>
      <c r="O1" s="305"/>
    </row>
    <row r="2" ht="24" customHeight="1" spans="1:15">
      <c r="A2" s="308" t="s">
        <v>13</v>
      </c>
      <c r="B2" s="308"/>
      <c r="C2" s="309"/>
      <c r="D2" s="310"/>
      <c r="E2" s="310"/>
      <c r="F2" s="310"/>
      <c r="G2" s="310"/>
      <c r="H2" s="310"/>
      <c r="I2" s="310"/>
      <c r="J2" s="336"/>
      <c r="K2" s="310"/>
      <c r="L2" s="310"/>
      <c r="M2" s="310"/>
      <c r="N2" s="336"/>
      <c r="O2" s="337"/>
    </row>
    <row r="3" ht="14" customHeight="1" spans="1:15">
      <c r="A3" s="41" t="s">
        <v>42</v>
      </c>
      <c r="B3" s="305"/>
      <c r="C3" s="306"/>
      <c r="D3" s="307"/>
      <c r="E3" s="307"/>
      <c r="F3" s="307"/>
      <c r="G3" s="307"/>
      <c r="H3" s="307"/>
      <c r="I3" s="307"/>
      <c r="J3" s="335"/>
      <c r="K3" s="307"/>
      <c r="L3" s="307"/>
      <c r="M3" s="307"/>
      <c r="N3" s="335"/>
      <c r="O3" s="180" t="s">
        <v>43</v>
      </c>
    </row>
    <row r="4" ht="18" customHeight="1" spans="1:15">
      <c r="A4" s="311" t="s">
        <v>327</v>
      </c>
      <c r="B4" s="312"/>
      <c r="C4" s="313" t="s">
        <v>89</v>
      </c>
      <c r="D4" s="314"/>
      <c r="E4" s="314"/>
      <c r="F4" s="314"/>
      <c r="G4" s="314"/>
      <c r="H4" s="315" t="s">
        <v>48</v>
      </c>
      <c r="I4" s="338"/>
      <c r="J4" s="339"/>
      <c r="K4" s="338"/>
      <c r="L4" s="338"/>
      <c r="M4" s="338"/>
      <c r="N4" s="339"/>
      <c r="O4" s="340" t="s">
        <v>52</v>
      </c>
    </row>
    <row r="5" spans="1:15">
      <c r="A5" s="316" t="s">
        <v>44</v>
      </c>
      <c r="B5" s="317" t="s">
        <v>45</v>
      </c>
      <c r="C5" s="318" t="s">
        <v>46</v>
      </c>
      <c r="D5" s="319" t="s">
        <v>90</v>
      </c>
      <c r="E5" s="205" t="s">
        <v>91</v>
      </c>
      <c r="F5" s="319" t="s">
        <v>92</v>
      </c>
      <c r="G5" s="320" t="s">
        <v>93</v>
      </c>
      <c r="H5" s="319" t="s">
        <v>328</v>
      </c>
      <c r="I5" s="319" t="s">
        <v>329</v>
      </c>
      <c r="J5" s="341" t="s">
        <v>330</v>
      </c>
      <c r="K5" s="320" t="s">
        <v>97</v>
      </c>
      <c r="L5" s="319" t="s">
        <v>331</v>
      </c>
      <c r="M5" s="319" t="s">
        <v>332</v>
      </c>
      <c r="N5" s="341" t="s">
        <v>333</v>
      </c>
      <c r="O5" s="342"/>
    </row>
    <row r="6" ht="24" customHeight="1" spans="1:15">
      <c r="A6" s="321"/>
      <c r="B6" s="322"/>
      <c r="C6" s="318"/>
      <c r="D6" s="319"/>
      <c r="E6" s="208"/>
      <c r="F6" s="319"/>
      <c r="G6" s="323"/>
      <c r="H6" s="319"/>
      <c r="I6" s="319"/>
      <c r="J6" s="341"/>
      <c r="K6" s="323"/>
      <c r="L6" s="319"/>
      <c r="M6" s="319"/>
      <c r="N6" s="341"/>
      <c r="O6" s="343"/>
    </row>
    <row r="7" ht="30" customHeight="1" spans="1:15">
      <c r="A7" s="324" t="s">
        <v>334</v>
      </c>
      <c r="B7" s="325"/>
      <c r="C7" s="326">
        <f t="shared" ref="C7:H7" si="0">SUM(C8,C103,C109,C136,C162,C178,C208,C291,C337,C370,C383,C444,C459,C474,C484,C497,C509,C519,C540,C543,C548,C552,C556,)</f>
        <v>204672</v>
      </c>
      <c r="D7" s="326">
        <f t="shared" si="0"/>
        <v>204363</v>
      </c>
      <c r="E7" s="326">
        <f t="shared" si="0"/>
        <v>45310.005511</v>
      </c>
      <c r="F7" s="326">
        <f t="shared" si="0"/>
        <v>68851.023307</v>
      </c>
      <c r="G7" s="326">
        <f>D7+E7+F7</f>
        <v>318524.028818</v>
      </c>
      <c r="H7" s="326">
        <f t="shared" si="0"/>
        <v>246140.789168</v>
      </c>
      <c r="I7" s="326">
        <f t="shared" ref="H7:M7" si="1">SUM(I8,I103,I109,I136,I162,I178,I208,I291,I337,I370,I383,I444,I459,I474,I484,I497,I509,I519,I540,I543,I548,I552,I556,)</f>
        <v>188281.884781</v>
      </c>
      <c r="J7" s="344">
        <f>IFERROR(I7/D7,"-")</f>
        <v>0.921311023918224</v>
      </c>
      <c r="K7" s="326">
        <f t="shared" si="1"/>
        <v>19022.871429</v>
      </c>
      <c r="L7" s="326">
        <f t="shared" si="1"/>
        <v>38836.032958</v>
      </c>
      <c r="M7" s="326">
        <f t="shared" si="1"/>
        <v>225539.058367</v>
      </c>
      <c r="N7" s="344">
        <f t="shared" ref="N7:N12" si="2">IFERROR(H7/M7-1,"-")</f>
        <v>0.0913444037151057</v>
      </c>
      <c r="O7" s="345"/>
    </row>
    <row r="8" ht="16" customHeight="1" spans="1:16">
      <c r="A8" s="327">
        <v>201</v>
      </c>
      <c r="B8" s="328" t="s">
        <v>102</v>
      </c>
      <c r="C8" s="329">
        <v>27035</v>
      </c>
      <c r="D8" s="329">
        <f>SUM(D9,D16,D24,D32,D36,D42,D50,D52,D55,D62,D65,D69,D71,D75,D78,D81,D84,D88,D90,D101,D98)</f>
        <v>27983</v>
      </c>
      <c r="E8" s="329">
        <f>SUM(E9,E16,E24,E32,E36,E42,E50,E52,E55,E62,E65,E69,E71,E75,E78,E81,E84,E88,E90,E101)</f>
        <v>1360.701549</v>
      </c>
      <c r="F8" s="329">
        <f>SUM(F9,F16,F24,F32,F36,F42,F50,F52,F55,F62,F65,F69,F71,F75,F78,F81,F84,F88,F90,F101,F98)</f>
        <v>2825.94</v>
      </c>
      <c r="G8" s="329">
        <f>D8+E8+F8</f>
        <v>32169.641549</v>
      </c>
      <c r="H8" s="329">
        <f t="shared" ref="G8:M8" si="3">SUM(H9,H16,H24,H32,H36,H42,H50,H52,H55,H62,H65,H69,H71,H75,H78,H81,H84,H88,H90,H101,H98)</f>
        <v>27444.973252</v>
      </c>
      <c r="I8" s="329">
        <v>25636.7172</v>
      </c>
      <c r="J8" s="346">
        <f>IFERROR(I8/D8,"-")</f>
        <v>0.9161532787764</v>
      </c>
      <c r="K8" s="329">
        <f t="shared" si="3"/>
        <v>647.660052</v>
      </c>
      <c r="L8" s="329">
        <f t="shared" si="3"/>
        <v>1160.596</v>
      </c>
      <c r="M8" s="329">
        <f>_xlfn.XLOOKUP(A8,[27]县本级公共预算支出决算情况表!$A:$A,[27]县本级公共预算支出决算情况表!$H:$H,0)</f>
        <v>24873.990219</v>
      </c>
      <c r="N8" s="344">
        <f t="shared" si="2"/>
        <v>0.103360297658883</v>
      </c>
      <c r="O8" s="347"/>
      <c r="P8" s="21"/>
    </row>
    <row r="9" ht="16" customHeight="1" spans="1:16">
      <c r="A9" s="330">
        <v>20101</v>
      </c>
      <c r="B9" s="331" t="s">
        <v>103</v>
      </c>
      <c r="C9" s="277">
        <v>761</v>
      </c>
      <c r="D9" s="332">
        <f>SUM(D10:D15)</f>
        <v>773</v>
      </c>
      <c r="E9" s="332">
        <f>SUM(E10:E15)</f>
        <v>91.3395</v>
      </c>
      <c r="F9" s="332">
        <f>SUM(F10:F15)</f>
        <v>14.156</v>
      </c>
      <c r="G9" s="277">
        <f t="shared" ref="G9:G72" si="4">D9+E9+F9</f>
        <v>878.4955</v>
      </c>
      <c r="H9" s="332">
        <v>658.125967</v>
      </c>
      <c r="I9" s="277">
        <v>609.464367</v>
      </c>
      <c r="J9" s="348">
        <f>IFERROR(I9/D9,"-")</f>
        <v>0.788440319534282</v>
      </c>
      <c r="K9" s="332">
        <f>SUM(K10:K15)</f>
        <v>46.4746</v>
      </c>
      <c r="L9" s="332">
        <f>SUM(L10:L15)</f>
        <v>2.187</v>
      </c>
      <c r="M9" s="277">
        <f>_xlfn.XLOOKUP(A9,[27]县本级公共预算支出决算情况表!$A:$A,[27]县本级公共预算支出决算情况表!$H:$H,0)</f>
        <v>703.308895</v>
      </c>
      <c r="N9" s="349">
        <f t="shared" si="2"/>
        <v>-0.0642433620862993</v>
      </c>
      <c r="O9" s="350"/>
      <c r="P9" s="21"/>
    </row>
    <row r="10" ht="16" customHeight="1" spans="1:16">
      <c r="A10" s="330">
        <v>2010101</v>
      </c>
      <c r="B10" s="333" t="s">
        <v>335</v>
      </c>
      <c r="C10" s="277">
        <v>482</v>
      </c>
      <c r="D10" s="277">
        <v>476</v>
      </c>
      <c r="E10" s="332">
        <v>0</v>
      </c>
      <c r="F10" s="332">
        <v>0</v>
      </c>
      <c r="G10" s="277">
        <f t="shared" si="4"/>
        <v>476</v>
      </c>
      <c r="H10" s="332">
        <v>482.457501</v>
      </c>
      <c r="I10" s="277">
        <v>482.457501</v>
      </c>
      <c r="J10" s="348">
        <f t="shared" ref="J10:J41" si="5">IFERROR(I10/D10,"-")</f>
        <v>1.01356617857143</v>
      </c>
      <c r="K10" s="277">
        <v>0</v>
      </c>
      <c r="L10" s="277">
        <v>0</v>
      </c>
      <c r="M10" s="277">
        <f>_xlfn.XLOOKUP(A10,[27]县本级公共预算支出决算情况表!$A:$A,[27]县本级公共预算支出决算情况表!$H:$H,0)</f>
        <v>526.446542</v>
      </c>
      <c r="N10" s="349">
        <f t="shared" ref="N10:N41" si="6">IFERROR(H10/M10-1,"-")</f>
        <v>-0.0835584194985557</v>
      </c>
      <c r="O10" s="350"/>
      <c r="P10" s="21"/>
    </row>
    <row r="11" ht="16" customHeight="1" spans="1:16">
      <c r="A11" s="330">
        <v>2010102</v>
      </c>
      <c r="B11" s="333" t="s">
        <v>336</v>
      </c>
      <c r="C11" s="277">
        <v>56</v>
      </c>
      <c r="D11" s="277">
        <v>56</v>
      </c>
      <c r="E11" s="332">
        <v>5.25</v>
      </c>
      <c r="F11" s="332">
        <v>0</v>
      </c>
      <c r="G11" s="277">
        <f t="shared" si="4"/>
        <v>61.25</v>
      </c>
      <c r="H11" s="332">
        <v>46.78896</v>
      </c>
      <c r="I11" s="277">
        <v>46.72096</v>
      </c>
      <c r="J11" s="348">
        <f t="shared" si="5"/>
        <v>0.834302857142857</v>
      </c>
      <c r="K11" s="277">
        <v>0.0680000000000001</v>
      </c>
      <c r="L11" s="277">
        <v>0</v>
      </c>
      <c r="M11" s="277">
        <f>_xlfn.XLOOKUP(A11,[27]县本级公共预算支出决算情况表!$A:$A,[27]县本级公共预算支出决算情况表!$H:$H,0)</f>
        <v>58.3715</v>
      </c>
      <c r="N11" s="349">
        <f t="shared" si="6"/>
        <v>-0.198427999965737</v>
      </c>
      <c r="O11" s="350"/>
      <c r="P11" s="21"/>
    </row>
    <row r="12" ht="16" customHeight="1" spans="1:16">
      <c r="A12" s="330">
        <v>2010104</v>
      </c>
      <c r="B12" s="333" t="s">
        <v>337</v>
      </c>
      <c r="C12" s="277">
        <v>30</v>
      </c>
      <c r="D12" s="277">
        <v>47</v>
      </c>
      <c r="E12" s="332">
        <v>0</v>
      </c>
      <c r="F12" s="332">
        <v>0</v>
      </c>
      <c r="G12" s="277">
        <f t="shared" si="4"/>
        <v>47</v>
      </c>
      <c r="H12" s="332">
        <v>43.511806</v>
      </c>
      <c r="I12" s="277">
        <v>43.511806</v>
      </c>
      <c r="J12" s="348">
        <f t="shared" si="5"/>
        <v>0.925783106382979</v>
      </c>
      <c r="K12" s="277">
        <v>0</v>
      </c>
      <c r="L12" s="277">
        <v>0</v>
      </c>
      <c r="M12" s="277">
        <f>_xlfn.XLOOKUP(A12,[27]县本级公共预算支出决算情况表!$A:$A,[27]县本级公共预算支出决算情况表!$H:$H,0)</f>
        <v>30</v>
      </c>
      <c r="N12" s="349">
        <f t="shared" si="6"/>
        <v>0.450393533333333</v>
      </c>
      <c r="O12" s="350"/>
      <c r="P12" s="21"/>
    </row>
    <row r="13" ht="16" customHeight="1" spans="1:16">
      <c r="A13" s="330">
        <v>2010108</v>
      </c>
      <c r="B13" s="333" t="s">
        <v>338</v>
      </c>
      <c r="C13" s="332">
        <v>0</v>
      </c>
      <c r="D13" s="332">
        <v>0</v>
      </c>
      <c r="E13" s="332">
        <v>0</v>
      </c>
      <c r="F13" s="332">
        <v>6.156</v>
      </c>
      <c r="G13" s="277">
        <f t="shared" si="4"/>
        <v>6.156</v>
      </c>
      <c r="H13" s="332">
        <v>0</v>
      </c>
      <c r="I13" s="277">
        <v>0</v>
      </c>
      <c r="J13" s="348" t="str">
        <f t="shared" si="5"/>
        <v>-</v>
      </c>
      <c r="K13" s="277">
        <v>0</v>
      </c>
      <c r="L13" s="277">
        <v>0</v>
      </c>
      <c r="M13" s="277">
        <f>_xlfn.XLOOKUP(A13,[27]县本级公共预算支出决算情况表!$A:$A,[27]县本级公共预算支出决算情况表!$H:$H,0)</f>
        <v>0</v>
      </c>
      <c r="N13" s="349" t="str">
        <f t="shared" si="6"/>
        <v>-</v>
      </c>
      <c r="O13" s="350"/>
      <c r="P13" s="21"/>
    </row>
    <row r="14" ht="16" customHeight="1" spans="1:16">
      <c r="A14" s="330">
        <v>2010150</v>
      </c>
      <c r="B14" s="333" t="s">
        <v>339</v>
      </c>
      <c r="C14" s="277">
        <v>35</v>
      </c>
      <c r="D14" s="277">
        <v>35</v>
      </c>
      <c r="E14" s="332">
        <v>0</v>
      </c>
      <c r="F14" s="332">
        <v>0</v>
      </c>
      <c r="G14" s="277">
        <f t="shared" si="4"/>
        <v>35</v>
      </c>
      <c r="H14" s="332">
        <v>35.7472</v>
      </c>
      <c r="I14" s="277">
        <v>35.7472</v>
      </c>
      <c r="J14" s="348">
        <f t="shared" si="5"/>
        <v>1.02134857142857</v>
      </c>
      <c r="K14" s="277">
        <v>0</v>
      </c>
      <c r="L14" s="277">
        <v>0</v>
      </c>
      <c r="M14" s="277">
        <f>_xlfn.XLOOKUP(A14,[27]县本级公共预算支出决算情况表!$A:$A,[27]县本级公共预算支出决算情况表!$H:$H,0)</f>
        <v>44.39</v>
      </c>
      <c r="N14" s="349">
        <f t="shared" si="6"/>
        <v>-0.194701509348952</v>
      </c>
      <c r="O14" s="350"/>
      <c r="P14" s="21"/>
    </row>
    <row r="15" ht="16" customHeight="1" spans="1:16">
      <c r="A15" s="330">
        <v>2010199</v>
      </c>
      <c r="B15" s="333" t="s">
        <v>340</v>
      </c>
      <c r="C15" s="277">
        <v>158</v>
      </c>
      <c r="D15" s="277">
        <v>159</v>
      </c>
      <c r="E15" s="332">
        <v>86.0895</v>
      </c>
      <c r="F15" s="332">
        <v>8</v>
      </c>
      <c r="G15" s="277">
        <f t="shared" si="4"/>
        <v>253.0895</v>
      </c>
      <c r="H15" s="332">
        <v>49.6205</v>
      </c>
      <c r="I15" s="277">
        <v>1.0269</v>
      </c>
      <c r="J15" s="348">
        <f t="shared" si="5"/>
        <v>0.00645849056603774</v>
      </c>
      <c r="K15" s="277">
        <v>46.4066</v>
      </c>
      <c r="L15" s="277">
        <v>2.187</v>
      </c>
      <c r="M15" s="277">
        <f>_xlfn.XLOOKUP(A15,[27]县本级公共预算支出决算情况表!$A:$A,[27]县本级公共预算支出决算情况表!$H:$H,0)</f>
        <v>44.09952</v>
      </c>
      <c r="N15" s="349">
        <f t="shared" si="6"/>
        <v>0.125193652901437</v>
      </c>
      <c r="O15" s="350"/>
      <c r="P15" s="21"/>
    </row>
    <row r="16" ht="16" customHeight="1" spans="1:16">
      <c r="A16" s="330">
        <v>20102</v>
      </c>
      <c r="B16" s="331" t="s">
        <v>104</v>
      </c>
      <c r="C16" s="277">
        <v>747</v>
      </c>
      <c r="D16" s="332">
        <f>SUM(D17:D23)</f>
        <v>760</v>
      </c>
      <c r="E16" s="332">
        <f>SUM(E17:E23)</f>
        <v>83.532722</v>
      </c>
      <c r="F16" s="332">
        <f>SUM(F17:F23)</f>
        <v>62.8</v>
      </c>
      <c r="G16" s="277">
        <f t="shared" si="4"/>
        <v>906.332722</v>
      </c>
      <c r="H16" s="332">
        <v>657.216301</v>
      </c>
      <c r="I16" s="277">
        <v>626.670854</v>
      </c>
      <c r="J16" s="348">
        <f t="shared" si="5"/>
        <v>0.824566913157895</v>
      </c>
      <c r="K16" s="332">
        <f>SUM(K17:K23)</f>
        <v>28.444447</v>
      </c>
      <c r="L16" s="332">
        <f>SUM(L17:L23)</f>
        <v>2.101</v>
      </c>
      <c r="M16" s="277">
        <f>_xlfn.XLOOKUP(A16,[27]县本级公共预算支出决算情况表!$A:$A,[27]县本级公共预算支出决算情况表!$H:$H,0)</f>
        <v>757.607946</v>
      </c>
      <c r="N16" s="349">
        <f t="shared" si="6"/>
        <v>-0.132511341162728</v>
      </c>
      <c r="O16" s="350"/>
      <c r="P16" s="21"/>
    </row>
    <row r="17" ht="16" customHeight="1" spans="1:16">
      <c r="A17" s="330">
        <v>2010201</v>
      </c>
      <c r="B17" s="333" t="s">
        <v>335</v>
      </c>
      <c r="C17" s="277">
        <v>512</v>
      </c>
      <c r="D17" s="277">
        <v>525</v>
      </c>
      <c r="E17" s="332">
        <v>0</v>
      </c>
      <c r="F17" s="332">
        <v>0</v>
      </c>
      <c r="G17" s="277">
        <f t="shared" si="4"/>
        <v>525</v>
      </c>
      <c r="H17" s="332">
        <v>535.600861</v>
      </c>
      <c r="I17" s="277">
        <v>535.600861</v>
      </c>
      <c r="J17" s="348">
        <f t="shared" si="5"/>
        <v>1.02019211619048</v>
      </c>
      <c r="K17" s="277">
        <v>0</v>
      </c>
      <c r="L17" s="277">
        <v>0</v>
      </c>
      <c r="M17" s="277">
        <f>_xlfn.XLOOKUP(A17,[27]县本级公共预算支出决算情况表!$A:$A,[27]县本级公共预算支出决算情况表!$H:$H,0)</f>
        <v>644.552516</v>
      </c>
      <c r="N17" s="349">
        <f t="shared" si="6"/>
        <v>-0.169034566300568</v>
      </c>
      <c r="O17" s="350"/>
      <c r="P17" s="21"/>
    </row>
    <row r="18" ht="16" customHeight="1" spans="1:16">
      <c r="A18" s="330">
        <v>2010202</v>
      </c>
      <c r="B18" s="333" t="s">
        <v>336</v>
      </c>
      <c r="C18" s="277">
        <v>40</v>
      </c>
      <c r="D18" s="277">
        <v>40</v>
      </c>
      <c r="E18" s="332">
        <v>0</v>
      </c>
      <c r="F18" s="332">
        <v>0</v>
      </c>
      <c r="G18" s="277">
        <f t="shared" si="4"/>
        <v>40</v>
      </c>
      <c r="H18" s="332">
        <v>32.58475</v>
      </c>
      <c r="I18" s="277">
        <v>32.58475</v>
      </c>
      <c r="J18" s="348">
        <f t="shared" si="5"/>
        <v>0.81461875</v>
      </c>
      <c r="K18" s="277">
        <v>0</v>
      </c>
      <c r="L18" s="277">
        <v>0</v>
      </c>
      <c r="M18" s="277">
        <f>_xlfn.XLOOKUP(A18,[27]县本级公共预算支出决算情况表!$A:$A,[27]县本级公共预算支出决算情况表!$H:$H,0)</f>
        <v>66.94954</v>
      </c>
      <c r="N18" s="349">
        <f t="shared" si="6"/>
        <v>-0.513293892683953</v>
      </c>
      <c r="O18" s="350"/>
      <c r="P18" s="21"/>
    </row>
    <row r="19" ht="16" customHeight="1" spans="1:16">
      <c r="A19" s="330">
        <v>2010203</v>
      </c>
      <c r="B19" s="334" t="s">
        <v>341</v>
      </c>
      <c r="C19" s="277">
        <v>9</v>
      </c>
      <c r="D19" s="277">
        <v>9</v>
      </c>
      <c r="E19" s="332">
        <v>0</v>
      </c>
      <c r="F19" s="332">
        <v>0</v>
      </c>
      <c r="G19" s="277">
        <f t="shared" si="4"/>
        <v>9</v>
      </c>
      <c r="H19" s="332">
        <v>7.612762</v>
      </c>
      <c r="I19" s="277">
        <v>7.612762</v>
      </c>
      <c r="J19" s="348">
        <f t="shared" si="5"/>
        <v>0.845862444444444</v>
      </c>
      <c r="K19" s="277">
        <v>0</v>
      </c>
      <c r="L19" s="277">
        <v>0</v>
      </c>
      <c r="M19" s="277">
        <f>_xlfn.XLOOKUP(A19,[27]县本级公共预算支出决算情况表!$A:$A,[27]县本级公共预算支出决算情况表!$H:$H,0)</f>
        <v>10.17789</v>
      </c>
      <c r="N19" s="349">
        <f t="shared" si="6"/>
        <v>-0.252029448146915</v>
      </c>
      <c r="O19" s="350"/>
      <c r="P19" s="21"/>
    </row>
    <row r="20" ht="16" customHeight="1" spans="1:16">
      <c r="A20" s="330">
        <v>2010204</v>
      </c>
      <c r="B20" s="333" t="s">
        <v>342</v>
      </c>
      <c r="C20" s="277">
        <v>20</v>
      </c>
      <c r="D20" s="277">
        <v>20</v>
      </c>
      <c r="E20" s="332">
        <v>0</v>
      </c>
      <c r="F20" s="332">
        <v>0</v>
      </c>
      <c r="G20" s="277">
        <f t="shared" si="4"/>
        <v>20</v>
      </c>
      <c r="H20" s="332">
        <v>19.997741</v>
      </c>
      <c r="I20" s="277">
        <v>19.997741</v>
      </c>
      <c r="J20" s="348">
        <f t="shared" si="5"/>
        <v>0.99988705</v>
      </c>
      <c r="K20" s="277">
        <v>0</v>
      </c>
      <c r="L20" s="277">
        <v>0</v>
      </c>
      <c r="M20" s="277">
        <f>_xlfn.XLOOKUP(A20,[27]县本级公共预算支出决算情况表!$A:$A,[27]县本级公共预算支出决算情况表!$H:$H,0)</f>
        <v>20</v>
      </c>
      <c r="N20" s="349">
        <f t="shared" si="6"/>
        <v>-0.00011294999999989</v>
      </c>
      <c r="O20" s="350"/>
      <c r="P20" s="21"/>
    </row>
    <row r="21" ht="16" customHeight="1" spans="1:16">
      <c r="A21" s="330">
        <v>2010205</v>
      </c>
      <c r="B21" s="333" t="s">
        <v>343</v>
      </c>
      <c r="C21" s="277">
        <v>16</v>
      </c>
      <c r="D21" s="277">
        <v>16</v>
      </c>
      <c r="E21" s="332">
        <v>0.8</v>
      </c>
      <c r="F21" s="332">
        <v>0.8</v>
      </c>
      <c r="G21" s="277">
        <f t="shared" si="4"/>
        <v>17.6</v>
      </c>
      <c r="H21" s="332">
        <v>14.297356</v>
      </c>
      <c r="I21" s="277">
        <v>14.297356</v>
      </c>
      <c r="J21" s="348">
        <f t="shared" si="5"/>
        <v>0.89358475</v>
      </c>
      <c r="K21" s="277">
        <v>0</v>
      </c>
      <c r="L21" s="277">
        <v>0</v>
      </c>
      <c r="M21" s="277">
        <f>_xlfn.XLOOKUP(A21,[27]县本级公共预算支出决算情况表!$A:$A,[27]县本级公共预算支出决算情况表!$H:$H,0)</f>
        <v>0</v>
      </c>
      <c r="N21" s="349" t="str">
        <f t="shared" si="6"/>
        <v>-</v>
      </c>
      <c r="O21" s="350"/>
      <c r="P21" s="21"/>
    </row>
    <row r="22" ht="16" customHeight="1" spans="1:16">
      <c r="A22" s="330">
        <v>2010206</v>
      </c>
      <c r="B22" s="333" t="s">
        <v>344</v>
      </c>
      <c r="C22" s="332">
        <v>0</v>
      </c>
      <c r="D22" s="332">
        <v>0</v>
      </c>
      <c r="E22" s="332">
        <v>0</v>
      </c>
      <c r="F22" s="332">
        <v>54</v>
      </c>
      <c r="G22" s="277">
        <f t="shared" si="4"/>
        <v>54</v>
      </c>
      <c r="H22" s="332">
        <v>0</v>
      </c>
      <c r="I22" s="277">
        <v>0</v>
      </c>
      <c r="J22" s="348" t="str">
        <f t="shared" si="5"/>
        <v>-</v>
      </c>
      <c r="K22" s="277">
        <v>0</v>
      </c>
      <c r="L22" s="277">
        <v>0</v>
      </c>
      <c r="M22" s="277">
        <f>_xlfn.XLOOKUP(A22,[27]县本级公共预算支出决算情况表!$A:$A,[27]县本级公共预算支出决算情况表!$H:$H,0)</f>
        <v>0</v>
      </c>
      <c r="N22" s="349" t="str">
        <f t="shared" si="6"/>
        <v>-</v>
      </c>
      <c r="O22" s="350"/>
      <c r="P22" s="21"/>
    </row>
    <row r="23" ht="16" customHeight="1" spans="1:16">
      <c r="A23" s="330">
        <v>2010299</v>
      </c>
      <c r="B23" s="333" t="s">
        <v>345</v>
      </c>
      <c r="C23" s="277">
        <v>150</v>
      </c>
      <c r="D23" s="277">
        <v>150</v>
      </c>
      <c r="E23" s="332">
        <v>82.732722</v>
      </c>
      <c r="F23" s="332">
        <v>8</v>
      </c>
      <c r="G23" s="277">
        <f t="shared" si="4"/>
        <v>240.732722</v>
      </c>
      <c r="H23" s="332">
        <v>47.122831</v>
      </c>
      <c r="I23" s="277">
        <v>16.577384</v>
      </c>
      <c r="J23" s="348">
        <f t="shared" si="5"/>
        <v>0.110515893333333</v>
      </c>
      <c r="K23" s="277">
        <v>28.444447</v>
      </c>
      <c r="L23" s="277">
        <v>2.101</v>
      </c>
      <c r="M23" s="277">
        <f>_xlfn.XLOOKUP(A23,[27]县本级公共预算支出决算情况表!$A:$A,[27]县本级公共预算支出决算情况表!$H:$H,0)</f>
        <v>15.928</v>
      </c>
      <c r="N23" s="349">
        <f t="shared" si="6"/>
        <v>1.95849014314415</v>
      </c>
      <c r="O23" s="350"/>
      <c r="P23" s="21"/>
    </row>
    <row r="24" ht="16" customHeight="1" spans="1:16">
      <c r="A24" s="330">
        <v>20103</v>
      </c>
      <c r="B24" s="331" t="s">
        <v>346</v>
      </c>
      <c r="C24" s="277">
        <v>13023</v>
      </c>
      <c r="D24" s="332">
        <f>SUM(D25:D31)</f>
        <v>13695</v>
      </c>
      <c r="E24" s="332">
        <f>SUM(E25:E31)</f>
        <v>116.941548</v>
      </c>
      <c r="F24" s="332">
        <f>SUM(F25:F31)</f>
        <v>100</v>
      </c>
      <c r="G24" s="277">
        <f t="shared" si="4"/>
        <v>13911.941548</v>
      </c>
      <c r="H24" s="332">
        <v>12859.671526</v>
      </c>
      <c r="I24" s="277">
        <v>12763.366815</v>
      </c>
      <c r="J24" s="348">
        <f t="shared" si="5"/>
        <v>0.931972750273823</v>
      </c>
      <c r="K24" s="332">
        <f>SUM(K25:K31)</f>
        <v>96.304711</v>
      </c>
      <c r="L24" s="332">
        <f>SUM(L25:L31)</f>
        <v>0</v>
      </c>
      <c r="M24" s="277">
        <f>_xlfn.XLOOKUP(A24,[27]县本级公共预算支出决算情况表!$A:$A,[27]县本级公共预算支出决算情况表!$H:$H,0)</f>
        <v>10167.961556</v>
      </c>
      <c r="N24" s="349">
        <f t="shared" si="6"/>
        <v>0.264724640742928</v>
      </c>
      <c r="O24" s="350"/>
      <c r="P24" s="21"/>
    </row>
    <row r="25" ht="16" customHeight="1" spans="1:16">
      <c r="A25" s="330">
        <v>2010301</v>
      </c>
      <c r="B25" s="333" t="s">
        <v>335</v>
      </c>
      <c r="C25" s="277">
        <v>3691</v>
      </c>
      <c r="D25" s="277">
        <v>6135</v>
      </c>
      <c r="E25" s="332">
        <v>0</v>
      </c>
      <c r="F25" s="332">
        <v>0</v>
      </c>
      <c r="G25" s="277">
        <f t="shared" si="4"/>
        <v>6135</v>
      </c>
      <c r="H25" s="332">
        <v>6206.626746</v>
      </c>
      <c r="I25" s="277">
        <v>6206.626746</v>
      </c>
      <c r="J25" s="348">
        <f t="shared" si="5"/>
        <v>1.01167510122249</v>
      </c>
      <c r="K25" s="277">
        <v>0</v>
      </c>
      <c r="L25" s="277">
        <v>0</v>
      </c>
      <c r="M25" s="277">
        <f>_xlfn.XLOOKUP(A25,[27]县本级公共预算支出决算情况表!$A:$A,[27]县本级公共预算支出决算情况表!$H:$H,0)</f>
        <v>4205.9046</v>
      </c>
      <c r="N25" s="349">
        <f t="shared" si="6"/>
        <v>0.475693658386831</v>
      </c>
      <c r="O25" s="350"/>
      <c r="P25" s="21"/>
    </row>
    <row r="26" ht="16" customHeight="1" spans="1:16">
      <c r="A26" s="330">
        <v>2010302</v>
      </c>
      <c r="B26" s="333" t="s">
        <v>336</v>
      </c>
      <c r="C26" s="277">
        <v>5778</v>
      </c>
      <c r="D26" s="277">
        <v>6372</v>
      </c>
      <c r="E26" s="332">
        <v>83.586248</v>
      </c>
      <c r="F26" s="332">
        <v>100</v>
      </c>
      <c r="G26" s="277">
        <f t="shared" si="4"/>
        <v>6555.586248</v>
      </c>
      <c r="H26" s="332">
        <v>5548.537319</v>
      </c>
      <c r="I26" s="277">
        <v>5485.587908</v>
      </c>
      <c r="J26" s="348">
        <f t="shared" si="5"/>
        <v>0.860889502197112</v>
      </c>
      <c r="K26" s="277">
        <v>62.949411</v>
      </c>
      <c r="L26" s="277">
        <v>0</v>
      </c>
      <c r="M26" s="277">
        <f>_xlfn.XLOOKUP(A26,[27]县本级公共预算支出决算情况表!$A:$A,[27]县本级公共预算支出决算情况表!$H:$H,0)</f>
        <v>2177.501833</v>
      </c>
      <c r="N26" s="349">
        <f t="shared" si="6"/>
        <v>1.54812061919399</v>
      </c>
      <c r="O26" s="350"/>
      <c r="P26" s="21"/>
    </row>
    <row r="27" ht="16" customHeight="1" spans="1:16">
      <c r="A27" s="330">
        <v>2010305</v>
      </c>
      <c r="B27" s="333" t="s">
        <v>347</v>
      </c>
      <c r="C27" s="277">
        <v>0</v>
      </c>
      <c r="D27" s="277">
        <v>0</v>
      </c>
      <c r="E27" s="332">
        <v>0</v>
      </c>
      <c r="F27" s="332">
        <v>0</v>
      </c>
      <c r="G27" s="277">
        <f t="shared" si="4"/>
        <v>0</v>
      </c>
      <c r="H27" s="332">
        <v>0</v>
      </c>
      <c r="I27" s="277">
        <v>0</v>
      </c>
      <c r="J27" s="348" t="str">
        <f t="shared" si="5"/>
        <v>-</v>
      </c>
      <c r="K27" s="277">
        <v>0</v>
      </c>
      <c r="L27" s="277">
        <v>0</v>
      </c>
      <c r="M27" s="277">
        <f>_xlfn.XLOOKUP(A27,[27]县本级公共预算支出决算情况表!$A:$A,[27]县本级公共预算支出决算情况表!$H:$H,0)</f>
        <v>0</v>
      </c>
      <c r="N27" s="349" t="str">
        <f t="shared" si="6"/>
        <v>-</v>
      </c>
      <c r="O27" s="350"/>
      <c r="P27" s="21"/>
    </row>
    <row r="28" ht="16" customHeight="1" spans="1:16">
      <c r="A28" s="330">
        <v>2010306</v>
      </c>
      <c r="B28" s="333" t="s">
        <v>348</v>
      </c>
      <c r="C28" s="277">
        <v>0</v>
      </c>
      <c r="D28" s="277">
        <v>0</v>
      </c>
      <c r="E28" s="332">
        <v>0</v>
      </c>
      <c r="F28" s="332">
        <v>0</v>
      </c>
      <c r="G28" s="277">
        <f t="shared" si="4"/>
        <v>0</v>
      </c>
      <c r="H28" s="332">
        <v>0</v>
      </c>
      <c r="I28" s="277">
        <v>0</v>
      </c>
      <c r="J28" s="348" t="str">
        <f t="shared" si="5"/>
        <v>-</v>
      </c>
      <c r="K28" s="277">
        <v>0</v>
      </c>
      <c r="L28" s="277">
        <v>0</v>
      </c>
      <c r="M28" s="277">
        <f>_xlfn.XLOOKUP(A28,[27]县本级公共预算支出决算情况表!$A:$A,[27]县本级公共预算支出决算情况表!$H:$H,0)</f>
        <v>0</v>
      </c>
      <c r="N28" s="349" t="str">
        <f t="shared" si="6"/>
        <v>-</v>
      </c>
      <c r="O28" s="350"/>
      <c r="P28" s="21"/>
    </row>
    <row r="29" ht="16" customHeight="1" spans="1:16">
      <c r="A29" s="330">
        <v>2010308</v>
      </c>
      <c r="B29" s="333" t="s">
        <v>122</v>
      </c>
      <c r="C29" s="277">
        <v>0</v>
      </c>
      <c r="D29" s="277">
        <v>0</v>
      </c>
      <c r="E29" s="332">
        <v>0</v>
      </c>
      <c r="F29" s="332">
        <v>0</v>
      </c>
      <c r="G29" s="277">
        <f t="shared" si="4"/>
        <v>0</v>
      </c>
      <c r="H29" s="332">
        <v>0</v>
      </c>
      <c r="I29" s="277">
        <v>0</v>
      </c>
      <c r="J29" s="348" t="str">
        <f t="shared" si="5"/>
        <v>-</v>
      </c>
      <c r="K29" s="277">
        <v>0</v>
      </c>
      <c r="L29" s="277">
        <v>0</v>
      </c>
      <c r="M29" s="277">
        <f>_xlfn.XLOOKUP(A29,[27]县本级公共预算支出决算情况表!$A:$A,[27]县本级公共预算支出决算情况表!$H:$H,0)</f>
        <v>371.275062</v>
      </c>
      <c r="N29" s="349">
        <f t="shared" si="6"/>
        <v>-1</v>
      </c>
      <c r="O29" s="350"/>
      <c r="P29" s="21"/>
    </row>
    <row r="30" customFormat="1" ht="16" customHeight="1" spans="1:16">
      <c r="A30" s="330">
        <v>2010350</v>
      </c>
      <c r="B30" s="333" t="s">
        <v>339</v>
      </c>
      <c r="C30" s="277">
        <v>3539</v>
      </c>
      <c r="D30" s="277">
        <v>1173</v>
      </c>
      <c r="E30" s="332">
        <v>0</v>
      </c>
      <c r="F30" s="332">
        <v>0</v>
      </c>
      <c r="G30" s="277">
        <f t="shared" si="4"/>
        <v>1173</v>
      </c>
      <c r="H30" s="332">
        <v>1056.155084</v>
      </c>
      <c r="I30" s="277">
        <v>1056.155084</v>
      </c>
      <c r="J30" s="348">
        <f t="shared" si="5"/>
        <v>0.900387965899403</v>
      </c>
      <c r="K30" s="277">
        <v>0</v>
      </c>
      <c r="L30" s="277">
        <v>0</v>
      </c>
      <c r="M30" s="277">
        <f>_xlfn.XLOOKUP(A30,[27]县本级公共预算支出决算情况表!$A:$A,[27]县本级公共预算支出决算情况表!$H:$H,0)</f>
        <v>3384.109211</v>
      </c>
      <c r="N30" s="349">
        <f t="shared" si="6"/>
        <v>-0.687907505890477</v>
      </c>
      <c r="O30" s="350"/>
      <c r="P30" s="21"/>
    </row>
    <row r="31" customFormat="1" ht="16" customHeight="1" spans="1:16">
      <c r="A31" s="330">
        <v>2010399</v>
      </c>
      <c r="B31" s="333" t="s">
        <v>349</v>
      </c>
      <c r="C31" s="277">
        <v>15</v>
      </c>
      <c r="D31" s="277">
        <v>15</v>
      </c>
      <c r="E31" s="332">
        <v>33.3553</v>
      </c>
      <c r="F31" s="332">
        <v>0</v>
      </c>
      <c r="G31" s="277">
        <f t="shared" si="4"/>
        <v>48.3553</v>
      </c>
      <c r="H31" s="332">
        <v>48.352377</v>
      </c>
      <c r="I31" s="277">
        <v>14.997077</v>
      </c>
      <c r="J31" s="348">
        <f t="shared" si="5"/>
        <v>0.999805133333333</v>
      </c>
      <c r="K31" s="277">
        <v>33.3553</v>
      </c>
      <c r="L31" s="277">
        <v>0</v>
      </c>
      <c r="M31" s="277">
        <f>_xlfn.XLOOKUP(A31,[27]县本级公共预算支出决算情况表!$A:$A,[27]县本级公共预算支出决算情况表!$H:$H,0)</f>
        <v>29.17085</v>
      </c>
      <c r="N31" s="349">
        <f t="shared" si="6"/>
        <v>0.657558041675165</v>
      </c>
      <c r="O31" s="350"/>
      <c r="P31" s="21"/>
    </row>
    <row r="32" ht="16" customHeight="1" spans="1:16">
      <c r="A32" s="330">
        <v>20104</v>
      </c>
      <c r="B32" s="331" t="s">
        <v>350</v>
      </c>
      <c r="C32" s="277">
        <v>60</v>
      </c>
      <c r="D32" s="332">
        <f>SUM(D33:D35)</f>
        <v>60</v>
      </c>
      <c r="E32" s="332">
        <f>SUM(E33:E35)</f>
        <v>310</v>
      </c>
      <c r="F32" s="332">
        <f>SUM(F33:F35)</f>
        <v>1771.846</v>
      </c>
      <c r="G32" s="277">
        <f t="shared" si="4"/>
        <v>2141.846</v>
      </c>
      <c r="H32" s="332">
        <v>427</v>
      </c>
      <c r="I32" s="277">
        <v>10</v>
      </c>
      <c r="J32" s="348">
        <f t="shared" si="5"/>
        <v>0.166666666666667</v>
      </c>
      <c r="K32" s="332">
        <f t="shared" ref="K32:M32" si="7">SUM(K33:K35)</f>
        <v>27</v>
      </c>
      <c r="L32" s="332">
        <f t="shared" si="7"/>
        <v>390</v>
      </c>
      <c r="M32" s="277">
        <f>_xlfn.XLOOKUP(A32,[27]县本级公共预算支出决算情况表!$A:$A,[27]县本级公共预算支出决算情况表!$H:$H,0)</f>
        <v>0</v>
      </c>
      <c r="N32" s="349" t="str">
        <f t="shared" si="6"/>
        <v>-</v>
      </c>
      <c r="O32" s="350"/>
      <c r="P32" s="21"/>
    </row>
    <row r="33" ht="16" customHeight="1" spans="1:16">
      <c r="A33" s="330">
        <v>2010402</v>
      </c>
      <c r="B33" s="333" t="s">
        <v>336</v>
      </c>
      <c r="C33" s="277">
        <v>60</v>
      </c>
      <c r="D33" s="277">
        <v>60</v>
      </c>
      <c r="E33" s="332">
        <v>20</v>
      </c>
      <c r="F33" s="332">
        <v>59.846</v>
      </c>
      <c r="G33" s="277">
        <f t="shared" si="4"/>
        <v>139.846</v>
      </c>
      <c r="H33" s="332">
        <v>10</v>
      </c>
      <c r="I33" s="277">
        <v>10</v>
      </c>
      <c r="J33" s="348">
        <f t="shared" si="5"/>
        <v>0.166666666666667</v>
      </c>
      <c r="K33" s="277">
        <v>0</v>
      </c>
      <c r="L33" s="277">
        <v>0</v>
      </c>
      <c r="M33" s="277">
        <f>_xlfn.XLOOKUP(A33,[27]县本级公共预算支出决算情况表!$A:$A,[27]县本级公共预算支出决算情况表!$H:$H,0)</f>
        <v>0</v>
      </c>
      <c r="N33" s="349" t="str">
        <f t="shared" si="6"/>
        <v>-</v>
      </c>
      <c r="O33" s="350"/>
      <c r="P33" s="21"/>
    </row>
    <row r="34" ht="16" customHeight="1" spans="1:16">
      <c r="A34" s="330">
        <v>2010404</v>
      </c>
      <c r="B34" s="333" t="s">
        <v>351</v>
      </c>
      <c r="C34" s="277">
        <v>0</v>
      </c>
      <c r="D34" s="277">
        <v>0</v>
      </c>
      <c r="E34" s="332">
        <v>0</v>
      </c>
      <c r="F34" s="332">
        <v>700</v>
      </c>
      <c r="G34" s="277">
        <f t="shared" si="4"/>
        <v>700</v>
      </c>
      <c r="H34" s="332">
        <v>0</v>
      </c>
      <c r="I34" s="277">
        <v>0</v>
      </c>
      <c r="J34" s="348" t="str">
        <f t="shared" si="5"/>
        <v>-</v>
      </c>
      <c r="K34" s="277">
        <v>0</v>
      </c>
      <c r="L34" s="277">
        <v>0</v>
      </c>
      <c r="M34" s="277">
        <f>_xlfn.XLOOKUP(A34,[27]县本级公共预算支出决算情况表!$A:$A,[27]县本级公共预算支出决算情况表!$H:$H,0)</f>
        <v>0</v>
      </c>
      <c r="N34" s="349" t="str">
        <f t="shared" si="6"/>
        <v>-</v>
      </c>
      <c r="O34" s="350"/>
      <c r="P34" s="21"/>
    </row>
    <row r="35" ht="16" customHeight="1" spans="1:16">
      <c r="A35" s="330">
        <v>2010499</v>
      </c>
      <c r="B35" s="333" t="s">
        <v>352</v>
      </c>
      <c r="C35" s="277">
        <v>0</v>
      </c>
      <c r="D35" s="277">
        <v>0</v>
      </c>
      <c r="E35" s="332">
        <v>290</v>
      </c>
      <c r="F35" s="332">
        <v>1012</v>
      </c>
      <c r="G35" s="277">
        <f t="shared" si="4"/>
        <v>1302</v>
      </c>
      <c r="H35" s="332">
        <v>417</v>
      </c>
      <c r="I35" s="277">
        <v>0</v>
      </c>
      <c r="J35" s="348" t="str">
        <f t="shared" si="5"/>
        <v>-</v>
      </c>
      <c r="K35" s="277">
        <v>27</v>
      </c>
      <c r="L35" s="277">
        <v>390</v>
      </c>
      <c r="M35" s="277">
        <f>_xlfn.XLOOKUP(A35,[27]县本级公共预算支出决算情况表!$A:$A,[27]县本级公共预算支出决算情况表!$H:$H,0)</f>
        <v>0</v>
      </c>
      <c r="N35" s="349" t="str">
        <f t="shared" si="6"/>
        <v>-</v>
      </c>
      <c r="O35" s="350"/>
      <c r="P35" s="21"/>
    </row>
    <row r="36" ht="16" customHeight="1" spans="1:16">
      <c r="A36" s="330">
        <v>20105</v>
      </c>
      <c r="B36" s="331" t="s">
        <v>107</v>
      </c>
      <c r="C36" s="277">
        <v>444</v>
      </c>
      <c r="D36" s="332">
        <f>SUM(D37:D41)</f>
        <v>450</v>
      </c>
      <c r="E36" s="332">
        <f>SUM(E37:E41)</f>
        <v>10.565</v>
      </c>
      <c r="F36" s="332">
        <f>SUM(F37:F41)</f>
        <v>105.654</v>
      </c>
      <c r="G36" s="277">
        <f t="shared" si="4"/>
        <v>566.219</v>
      </c>
      <c r="H36" s="332">
        <v>432.673123</v>
      </c>
      <c r="I36" s="277">
        <v>382.595123</v>
      </c>
      <c r="J36" s="348">
        <f t="shared" si="5"/>
        <v>0.850211384444444</v>
      </c>
      <c r="K36" s="332">
        <f t="shared" ref="K36:M36" si="8">SUM(K37:K41)</f>
        <v>2.535</v>
      </c>
      <c r="L36" s="332">
        <f t="shared" si="8"/>
        <v>47.543</v>
      </c>
      <c r="M36" s="277">
        <f>_xlfn.XLOOKUP(A36,[27]县本级公共预算支出决算情况表!$A:$A,[27]县本级公共预算支出决算情况表!$H:$H,0)</f>
        <v>446.668426</v>
      </c>
      <c r="N36" s="349">
        <f t="shared" si="6"/>
        <v>-0.0313326444972406</v>
      </c>
      <c r="O36" s="350"/>
      <c r="P36" s="21"/>
    </row>
    <row r="37" ht="16" customHeight="1" spans="1:16">
      <c r="A37" s="330">
        <v>2010501</v>
      </c>
      <c r="B37" s="333" t="s">
        <v>335</v>
      </c>
      <c r="C37" s="277">
        <v>351</v>
      </c>
      <c r="D37" s="277">
        <v>357</v>
      </c>
      <c r="E37" s="332">
        <v>0</v>
      </c>
      <c r="F37" s="332">
        <v>0</v>
      </c>
      <c r="G37" s="277">
        <f t="shared" si="4"/>
        <v>357</v>
      </c>
      <c r="H37" s="332">
        <v>344.649563</v>
      </c>
      <c r="I37" s="277">
        <v>344.649563</v>
      </c>
      <c r="J37" s="348">
        <f t="shared" si="5"/>
        <v>0.96540493837535</v>
      </c>
      <c r="K37" s="277">
        <v>0</v>
      </c>
      <c r="L37" s="277">
        <v>0</v>
      </c>
      <c r="M37" s="277">
        <f>_xlfn.XLOOKUP(A37,[27]县本级公共预算支出决算情况表!$A:$A,[27]县本级公共预算支出决算情况表!$H:$H,0)</f>
        <v>365.653426</v>
      </c>
      <c r="N37" s="349">
        <f t="shared" si="6"/>
        <v>-0.0574419970018277</v>
      </c>
      <c r="O37" s="350"/>
      <c r="P37" s="21"/>
    </row>
    <row r="38" ht="16" customHeight="1" spans="1:16">
      <c r="A38" s="330">
        <v>2010502</v>
      </c>
      <c r="B38" s="333" t="s">
        <v>336</v>
      </c>
      <c r="C38" s="277">
        <v>13</v>
      </c>
      <c r="D38" s="277">
        <v>13</v>
      </c>
      <c r="E38" s="332">
        <v>0</v>
      </c>
      <c r="F38" s="332">
        <v>0</v>
      </c>
      <c r="G38" s="277">
        <f t="shared" si="4"/>
        <v>13</v>
      </c>
      <c r="H38" s="332">
        <v>11.8928</v>
      </c>
      <c r="I38" s="277">
        <v>11.8928</v>
      </c>
      <c r="J38" s="348">
        <f t="shared" si="5"/>
        <v>0.914830769230769</v>
      </c>
      <c r="K38" s="277">
        <v>0</v>
      </c>
      <c r="L38" s="277">
        <v>0</v>
      </c>
      <c r="M38" s="277">
        <f>_xlfn.XLOOKUP(A38,[27]县本级公共预算支出决算情况表!$A:$A,[27]县本级公共预算支出决算情况表!$H:$H,0)</f>
        <v>11.775</v>
      </c>
      <c r="N38" s="349">
        <f t="shared" si="6"/>
        <v>0.0100042462845009</v>
      </c>
      <c r="O38" s="350"/>
      <c r="P38" s="21"/>
    </row>
    <row r="39" ht="16" customHeight="1" spans="1:16">
      <c r="A39" s="330">
        <v>2010505</v>
      </c>
      <c r="B39" s="333" t="s">
        <v>353</v>
      </c>
      <c r="C39" s="277">
        <v>5</v>
      </c>
      <c r="D39" s="277">
        <v>5</v>
      </c>
      <c r="E39" s="332">
        <v>2.677</v>
      </c>
      <c r="F39" s="332">
        <v>17.849</v>
      </c>
      <c r="G39" s="277">
        <f t="shared" si="4"/>
        <v>25.526</v>
      </c>
      <c r="H39" s="332">
        <v>23.222</v>
      </c>
      <c r="I39" s="277">
        <v>3.616</v>
      </c>
      <c r="J39" s="348">
        <f t="shared" si="5"/>
        <v>0.7232</v>
      </c>
      <c r="K39" s="277">
        <v>1.757</v>
      </c>
      <c r="L39" s="277">
        <v>17.849</v>
      </c>
      <c r="M39" s="277">
        <f>_xlfn.XLOOKUP(A39,[27]县本级公共预算支出决算情况表!$A:$A,[27]县本级公共预算支出决算情况表!$H:$H,0)</f>
        <v>6.32</v>
      </c>
      <c r="N39" s="349">
        <f t="shared" si="6"/>
        <v>2.6743670886076</v>
      </c>
      <c r="O39" s="350"/>
      <c r="P39" s="21"/>
    </row>
    <row r="40" ht="16" customHeight="1" spans="1:16">
      <c r="A40" s="330">
        <v>2010507</v>
      </c>
      <c r="B40" s="333" t="s">
        <v>354</v>
      </c>
      <c r="C40" s="277">
        <v>45</v>
      </c>
      <c r="D40" s="277">
        <v>45</v>
      </c>
      <c r="E40" s="332">
        <v>7.888</v>
      </c>
      <c r="F40" s="332">
        <v>51.82</v>
      </c>
      <c r="G40" s="277">
        <f t="shared" si="4"/>
        <v>104.708</v>
      </c>
      <c r="H40" s="332">
        <v>11.7904</v>
      </c>
      <c r="I40" s="277">
        <v>8.6784</v>
      </c>
      <c r="J40" s="348">
        <f t="shared" si="5"/>
        <v>0.192853333333333</v>
      </c>
      <c r="K40" s="277">
        <v>0.778</v>
      </c>
      <c r="L40" s="277">
        <v>2.334</v>
      </c>
      <c r="M40" s="277">
        <f>_xlfn.XLOOKUP(A40,[27]县本级公共预算支出决算情况表!$A:$A,[27]县本级公共预算支出决算情况表!$H:$H,0)</f>
        <v>10</v>
      </c>
      <c r="N40" s="349">
        <f t="shared" si="6"/>
        <v>0.17904</v>
      </c>
      <c r="O40" s="350"/>
      <c r="P40" s="21"/>
    </row>
    <row r="41" ht="16" customHeight="1" spans="1:16">
      <c r="A41" s="330">
        <v>2010508</v>
      </c>
      <c r="B41" s="333" t="s">
        <v>355</v>
      </c>
      <c r="C41" s="277">
        <v>30</v>
      </c>
      <c r="D41" s="277">
        <v>30</v>
      </c>
      <c r="E41" s="332">
        <v>0</v>
      </c>
      <c r="F41" s="332">
        <v>35.985</v>
      </c>
      <c r="G41" s="277">
        <f t="shared" si="4"/>
        <v>65.985</v>
      </c>
      <c r="H41" s="332">
        <v>41.11836</v>
      </c>
      <c r="I41" s="277">
        <v>13.75836</v>
      </c>
      <c r="J41" s="348">
        <f t="shared" si="5"/>
        <v>0.458612</v>
      </c>
      <c r="K41" s="277">
        <v>0</v>
      </c>
      <c r="L41" s="277">
        <v>27.36</v>
      </c>
      <c r="M41" s="277">
        <f>_xlfn.XLOOKUP(A41,[27]县本级公共预算支出决算情况表!$A:$A,[27]县本级公共预算支出决算情况表!$H:$H,0)</f>
        <v>52.92</v>
      </c>
      <c r="N41" s="349">
        <f t="shared" si="6"/>
        <v>-0.223009070294785</v>
      </c>
      <c r="O41" s="350"/>
      <c r="P41" s="21"/>
    </row>
    <row r="42" ht="16" customHeight="1" spans="1:16">
      <c r="A42" s="330">
        <v>20106</v>
      </c>
      <c r="B42" s="331" t="s">
        <v>108</v>
      </c>
      <c r="C42" s="277">
        <v>1862</v>
      </c>
      <c r="D42" s="332">
        <f>SUM(D43:D49)</f>
        <v>1776</v>
      </c>
      <c r="E42" s="332">
        <f>SUM(E43:E49)</f>
        <v>25.385</v>
      </c>
      <c r="F42" s="332">
        <f>SUM(F43:F49)</f>
        <v>12</v>
      </c>
      <c r="G42" s="277">
        <f t="shared" si="4"/>
        <v>1813.385</v>
      </c>
      <c r="H42" s="332">
        <v>1675.056334</v>
      </c>
      <c r="I42" s="277">
        <v>1660.809334</v>
      </c>
      <c r="J42" s="348">
        <f t="shared" ref="J42:J73" si="9">IFERROR(I42/D42,"-")</f>
        <v>0.935140390765766</v>
      </c>
      <c r="K42" s="332">
        <f t="shared" ref="K42:M42" si="10">SUM(K43:K49)</f>
        <v>13.582</v>
      </c>
      <c r="L42" s="332">
        <f t="shared" si="10"/>
        <v>0.665</v>
      </c>
      <c r="M42" s="277">
        <f>_xlfn.XLOOKUP(A42,[27]县本级公共预算支出决算情况表!$A:$A,[27]县本级公共预算支出决算情况表!$H:$H,0)</f>
        <v>1707.294978</v>
      </c>
      <c r="N42" s="349">
        <f t="shared" ref="N42:N73" si="11">IFERROR(H42/M42-1,"-")</f>
        <v>-0.0188828787148226</v>
      </c>
      <c r="O42" s="350"/>
      <c r="P42" s="21"/>
    </row>
    <row r="43" ht="16" customHeight="1" spans="1:16">
      <c r="A43" s="330">
        <v>2010601</v>
      </c>
      <c r="B43" s="333" t="s">
        <v>335</v>
      </c>
      <c r="C43" s="277">
        <v>1338</v>
      </c>
      <c r="D43" s="277">
        <v>1380</v>
      </c>
      <c r="E43" s="332">
        <v>0</v>
      </c>
      <c r="F43" s="332">
        <v>0</v>
      </c>
      <c r="G43" s="277">
        <f t="shared" si="4"/>
        <v>1380</v>
      </c>
      <c r="H43" s="332">
        <v>1381.970171</v>
      </c>
      <c r="I43" s="277">
        <v>1381.970171</v>
      </c>
      <c r="J43" s="348">
        <f t="shared" si="9"/>
        <v>1.00142766014493</v>
      </c>
      <c r="K43" s="277">
        <v>0</v>
      </c>
      <c r="L43" s="277">
        <v>0</v>
      </c>
      <c r="M43" s="277">
        <f>_xlfn.XLOOKUP(A43,[27]县本级公共预算支出决算情况表!$A:$A,[27]县本级公共预算支出决算情况表!$H:$H,0)</f>
        <v>1456.804189</v>
      </c>
      <c r="N43" s="349">
        <f t="shared" si="11"/>
        <v>-0.0513686180785687</v>
      </c>
      <c r="O43" s="350"/>
      <c r="P43" s="21"/>
    </row>
    <row r="44" ht="16" customHeight="1" spans="1:16">
      <c r="A44" s="330">
        <v>2010602</v>
      </c>
      <c r="B44" s="333" t="s">
        <v>336</v>
      </c>
      <c r="C44" s="277">
        <v>180</v>
      </c>
      <c r="D44" s="277">
        <v>47</v>
      </c>
      <c r="E44" s="332">
        <v>0</v>
      </c>
      <c r="F44" s="332">
        <v>0</v>
      </c>
      <c r="G44" s="277">
        <f t="shared" si="4"/>
        <v>47</v>
      </c>
      <c r="H44" s="332">
        <v>45.43298</v>
      </c>
      <c r="I44" s="277">
        <v>45.43298</v>
      </c>
      <c r="J44" s="348">
        <f t="shared" si="9"/>
        <v>0.96665914893617</v>
      </c>
      <c r="K44" s="277">
        <v>0</v>
      </c>
      <c r="L44" s="277">
        <v>0</v>
      </c>
      <c r="M44" s="277">
        <f>_xlfn.XLOOKUP(A44,[27]县本级公共预算支出决算情况表!$A:$A,[27]县本级公共预算支出决算情况表!$H:$H,0)</f>
        <v>46.043184</v>
      </c>
      <c r="N44" s="349">
        <f t="shared" si="11"/>
        <v>-0.0132528627907227</v>
      </c>
      <c r="O44" s="350"/>
      <c r="P44" s="21"/>
    </row>
    <row r="45" ht="16" customHeight="1" spans="1:16">
      <c r="A45" s="330">
        <v>2010605</v>
      </c>
      <c r="B45" s="333" t="s">
        <v>356</v>
      </c>
      <c r="C45" s="277">
        <v>10</v>
      </c>
      <c r="D45" s="277">
        <v>8</v>
      </c>
      <c r="E45" s="332">
        <v>0</v>
      </c>
      <c r="F45" s="332">
        <v>0</v>
      </c>
      <c r="G45" s="277">
        <f t="shared" si="4"/>
        <v>8</v>
      </c>
      <c r="H45" s="332">
        <v>6.52533</v>
      </c>
      <c r="I45" s="277">
        <v>6.52533</v>
      </c>
      <c r="J45" s="348">
        <f t="shared" si="9"/>
        <v>0.81566625</v>
      </c>
      <c r="K45" s="277">
        <v>0</v>
      </c>
      <c r="L45" s="277">
        <v>0</v>
      </c>
      <c r="M45" s="277">
        <f>_xlfn.XLOOKUP(A45,[27]县本级公共预算支出决算情况表!$A:$A,[27]县本级公共预算支出决算情况表!$H:$H,0)</f>
        <v>7.71775</v>
      </c>
      <c r="N45" s="349">
        <f t="shared" si="11"/>
        <v>-0.154503579411098</v>
      </c>
      <c r="O45" s="350"/>
      <c r="P45" s="21"/>
    </row>
    <row r="46" ht="16" customHeight="1" spans="1:16">
      <c r="A46" s="330">
        <v>2010607</v>
      </c>
      <c r="B46" s="333" t="s">
        <v>357</v>
      </c>
      <c r="C46" s="277">
        <v>0</v>
      </c>
      <c r="D46" s="277">
        <v>0</v>
      </c>
      <c r="E46" s="332">
        <v>0</v>
      </c>
      <c r="F46" s="332">
        <v>0</v>
      </c>
      <c r="G46" s="277">
        <f t="shared" si="4"/>
        <v>0</v>
      </c>
      <c r="H46" s="332">
        <v>0</v>
      </c>
      <c r="I46" s="277">
        <v>0</v>
      </c>
      <c r="J46" s="348" t="str">
        <f t="shared" si="9"/>
        <v>-</v>
      </c>
      <c r="K46" s="277">
        <v>0</v>
      </c>
      <c r="L46" s="277">
        <v>0</v>
      </c>
      <c r="M46" s="277">
        <f>_xlfn.XLOOKUP(A46,[27]县本级公共预算支出决算情况表!$A:$A,[27]县本级公共预算支出决算情况表!$H:$H,0)</f>
        <v>0</v>
      </c>
      <c r="N46" s="349" t="str">
        <f t="shared" si="11"/>
        <v>-</v>
      </c>
      <c r="O46" s="350"/>
      <c r="P46" s="21"/>
    </row>
    <row r="47" ht="16" customHeight="1" spans="1:16">
      <c r="A47" s="330">
        <v>2010608</v>
      </c>
      <c r="B47" s="333" t="s">
        <v>358</v>
      </c>
      <c r="C47" s="277">
        <v>160</v>
      </c>
      <c r="D47" s="277">
        <v>131</v>
      </c>
      <c r="E47" s="332">
        <v>0</v>
      </c>
      <c r="F47" s="332">
        <v>0</v>
      </c>
      <c r="G47" s="277">
        <f t="shared" si="4"/>
        <v>131</v>
      </c>
      <c r="H47" s="332">
        <v>42.386648</v>
      </c>
      <c r="I47" s="277">
        <v>42.386648</v>
      </c>
      <c r="J47" s="348">
        <f t="shared" si="9"/>
        <v>0.323562198473282</v>
      </c>
      <c r="K47" s="277">
        <v>0</v>
      </c>
      <c r="L47" s="277">
        <v>0</v>
      </c>
      <c r="M47" s="277">
        <f>_xlfn.XLOOKUP(A47,[27]县本级公共预算支出决算情况表!$A:$A,[27]县本级公共预算支出决算情况表!$H:$H,0)</f>
        <v>29.5877</v>
      </c>
      <c r="N47" s="349">
        <f t="shared" si="11"/>
        <v>0.432576645024791</v>
      </c>
      <c r="O47" s="350"/>
      <c r="P47" s="21"/>
    </row>
    <row r="48" ht="16" customHeight="1" spans="1:16">
      <c r="A48" s="330">
        <v>2010650</v>
      </c>
      <c r="B48" s="333" t="s">
        <v>339</v>
      </c>
      <c r="C48" s="277">
        <v>153</v>
      </c>
      <c r="D48" s="277">
        <v>150</v>
      </c>
      <c r="E48" s="332">
        <v>0</v>
      </c>
      <c r="F48" s="332">
        <v>0</v>
      </c>
      <c r="G48" s="277">
        <f t="shared" si="4"/>
        <v>150</v>
      </c>
      <c r="H48" s="332">
        <v>141.918105</v>
      </c>
      <c r="I48" s="277">
        <v>141.918105</v>
      </c>
      <c r="J48" s="348">
        <f t="shared" si="9"/>
        <v>0.9461207</v>
      </c>
      <c r="K48" s="277">
        <v>0</v>
      </c>
      <c r="L48" s="277">
        <v>0</v>
      </c>
      <c r="M48" s="277">
        <f>_xlfn.XLOOKUP(A48,[27]县本级公共预算支出决算情况表!$A:$A,[27]县本级公共预算支出决算情况表!$H:$H,0)</f>
        <v>132.143335</v>
      </c>
      <c r="N48" s="349">
        <f t="shared" si="11"/>
        <v>0.0739709649374294</v>
      </c>
      <c r="O48" s="350"/>
      <c r="P48" s="21"/>
    </row>
    <row r="49" ht="16" customHeight="1" spans="1:16">
      <c r="A49" s="330">
        <v>2010699</v>
      </c>
      <c r="B49" s="333" t="s">
        <v>359</v>
      </c>
      <c r="C49" s="277">
        <v>20</v>
      </c>
      <c r="D49" s="277">
        <v>60</v>
      </c>
      <c r="E49" s="332">
        <v>25.385</v>
      </c>
      <c r="F49" s="332">
        <v>12</v>
      </c>
      <c r="G49" s="277">
        <f t="shared" si="4"/>
        <v>97.385</v>
      </c>
      <c r="H49" s="332">
        <v>56.8231</v>
      </c>
      <c r="I49" s="277">
        <v>42.5761</v>
      </c>
      <c r="J49" s="348">
        <f t="shared" si="9"/>
        <v>0.709601666666667</v>
      </c>
      <c r="K49" s="277">
        <v>13.582</v>
      </c>
      <c r="L49" s="277">
        <v>0.665</v>
      </c>
      <c r="M49" s="277">
        <f>_xlfn.XLOOKUP(A49,[27]县本级公共预算支出决算情况表!$A:$A,[27]县本级公共预算支出决算情况表!$H:$H,0)</f>
        <v>34.99882</v>
      </c>
      <c r="N49" s="349">
        <f t="shared" si="11"/>
        <v>0.623571880423397</v>
      </c>
      <c r="O49" s="350"/>
      <c r="P49" s="21"/>
    </row>
    <row r="50" ht="16" customHeight="1" spans="1:16">
      <c r="A50" s="330">
        <v>20107</v>
      </c>
      <c r="B50" s="331" t="s">
        <v>109</v>
      </c>
      <c r="C50" s="277">
        <v>813</v>
      </c>
      <c r="D50" s="332">
        <f>SUM(D51)</f>
        <v>772</v>
      </c>
      <c r="E50" s="332">
        <f>SUM(E51)</f>
        <v>0</v>
      </c>
      <c r="F50" s="332">
        <f>SUM(F51)</f>
        <v>0</v>
      </c>
      <c r="G50" s="277">
        <f t="shared" si="4"/>
        <v>772</v>
      </c>
      <c r="H50" s="332">
        <v>573.008377</v>
      </c>
      <c r="I50" s="277">
        <v>573.008377</v>
      </c>
      <c r="J50" s="348">
        <f t="shared" si="9"/>
        <v>0.742238830310881</v>
      </c>
      <c r="K50" s="332">
        <f t="shared" ref="K50:M50" si="12">SUM(K51)</f>
        <v>0</v>
      </c>
      <c r="L50" s="332">
        <f t="shared" si="12"/>
        <v>0</v>
      </c>
      <c r="M50" s="277">
        <f>_xlfn.XLOOKUP(A50,[27]县本级公共预算支出决算情况表!$A:$A,[27]县本级公共预算支出决算情况表!$H:$H,0)</f>
        <v>744.908656</v>
      </c>
      <c r="N50" s="349">
        <f t="shared" si="11"/>
        <v>-0.23076692372333</v>
      </c>
      <c r="O50" s="350"/>
      <c r="P50" s="21"/>
    </row>
    <row r="51" ht="16" customHeight="1" spans="1:16">
      <c r="A51" s="330">
        <v>2010701</v>
      </c>
      <c r="B51" s="333" t="s">
        <v>335</v>
      </c>
      <c r="C51" s="277">
        <v>813</v>
      </c>
      <c r="D51" s="277">
        <v>772</v>
      </c>
      <c r="E51" s="332">
        <v>0</v>
      </c>
      <c r="F51" s="332">
        <v>0</v>
      </c>
      <c r="G51" s="277">
        <f t="shared" si="4"/>
        <v>772</v>
      </c>
      <c r="H51" s="332">
        <v>573.008377</v>
      </c>
      <c r="I51" s="277">
        <v>573.008377</v>
      </c>
      <c r="J51" s="348">
        <f t="shared" si="9"/>
        <v>0.742238830310881</v>
      </c>
      <c r="K51" s="277">
        <v>0</v>
      </c>
      <c r="L51" s="277">
        <v>0</v>
      </c>
      <c r="M51" s="277">
        <f>_xlfn.XLOOKUP(A51,[27]县本级公共预算支出决算情况表!$A:$A,[27]县本级公共预算支出决算情况表!$H:$H,0)</f>
        <v>744.908656</v>
      </c>
      <c r="N51" s="349">
        <f t="shared" si="11"/>
        <v>-0.23076692372333</v>
      </c>
      <c r="O51" s="350"/>
      <c r="P51" s="21"/>
    </row>
    <row r="52" ht="16" customHeight="1" spans="1:16">
      <c r="A52" s="330">
        <v>20111</v>
      </c>
      <c r="B52" s="331" t="s">
        <v>110</v>
      </c>
      <c r="C52" s="277">
        <v>1230</v>
      </c>
      <c r="D52" s="332">
        <f>SUM(D53:D54)</f>
        <v>1327</v>
      </c>
      <c r="E52" s="332">
        <f>SUM(E53:E54)</f>
        <v>2</v>
      </c>
      <c r="F52" s="332">
        <f>SUM(F53:F54)</f>
        <v>31</v>
      </c>
      <c r="G52" s="277">
        <f t="shared" si="4"/>
        <v>1360</v>
      </c>
      <c r="H52" s="332">
        <v>1366.693421</v>
      </c>
      <c r="I52" s="277">
        <v>1347.693421</v>
      </c>
      <c r="J52" s="348">
        <f t="shared" si="9"/>
        <v>1.01559413790505</v>
      </c>
      <c r="K52" s="332">
        <f t="shared" ref="K52:M52" si="13">SUM(K53:K54)</f>
        <v>2</v>
      </c>
      <c r="L52" s="332">
        <f t="shared" si="13"/>
        <v>17</v>
      </c>
      <c r="M52" s="277">
        <f>_xlfn.XLOOKUP(A52,[27]县本级公共预算支出决算情况表!$A:$A,[27]县本级公共预算支出决算情况表!$H:$H,0)</f>
        <v>1273.421359</v>
      </c>
      <c r="N52" s="349">
        <f t="shared" si="11"/>
        <v>0.0732452470196081</v>
      </c>
      <c r="O52" s="350"/>
      <c r="P52" s="21"/>
    </row>
    <row r="53" ht="16" customHeight="1" spans="1:16">
      <c r="A53" s="330">
        <v>2011101</v>
      </c>
      <c r="B53" s="333" t="s">
        <v>335</v>
      </c>
      <c r="C53" s="277">
        <v>1165</v>
      </c>
      <c r="D53" s="277">
        <v>1192</v>
      </c>
      <c r="E53" s="332">
        <v>0</v>
      </c>
      <c r="F53" s="332">
        <v>0</v>
      </c>
      <c r="G53" s="277">
        <f t="shared" si="4"/>
        <v>1192</v>
      </c>
      <c r="H53" s="332">
        <v>1180.814992</v>
      </c>
      <c r="I53" s="277">
        <v>1180.814992</v>
      </c>
      <c r="J53" s="348">
        <f t="shared" si="9"/>
        <v>0.990616604026846</v>
      </c>
      <c r="K53" s="277">
        <v>0</v>
      </c>
      <c r="L53" s="277">
        <v>0</v>
      </c>
      <c r="M53" s="277">
        <f>_xlfn.XLOOKUP(A53,[27]县本级公共预算支出决算情况表!$A:$A,[27]县本级公共预算支出决算情况表!$H:$H,0)</f>
        <v>1208.064244</v>
      </c>
      <c r="N53" s="349">
        <f t="shared" si="11"/>
        <v>-0.0225561282318689</v>
      </c>
      <c r="O53" s="350"/>
      <c r="P53" s="21"/>
    </row>
    <row r="54" ht="16" customHeight="1" spans="1:16">
      <c r="A54" s="330">
        <v>2011102</v>
      </c>
      <c r="B54" s="333" t="s">
        <v>336</v>
      </c>
      <c r="C54" s="277">
        <v>65</v>
      </c>
      <c r="D54" s="277">
        <v>135</v>
      </c>
      <c r="E54" s="332">
        <v>2</v>
      </c>
      <c r="F54" s="332">
        <v>31</v>
      </c>
      <c r="G54" s="277">
        <f t="shared" si="4"/>
        <v>168</v>
      </c>
      <c r="H54" s="332">
        <v>185.878429</v>
      </c>
      <c r="I54" s="277">
        <v>166.878429</v>
      </c>
      <c r="J54" s="348">
        <f t="shared" si="9"/>
        <v>1.23613651111111</v>
      </c>
      <c r="K54" s="277">
        <v>2</v>
      </c>
      <c r="L54" s="277">
        <v>17</v>
      </c>
      <c r="M54" s="277">
        <f>_xlfn.XLOOKUP(A54,[27]县本级公共预算支出决算情况表!$A:$A,[27]县本级公共预算支出决算情况表!$H:$H,0)</f>
        <v>65.357115</v>
      </c>
      <c r="N54" s="349">
        <f t="shared" si="11"/>
        <v>1.84404274882696</v>
      </c>
      <c r="O54" s="350"/>
      <c r="P54" s="21"/>
    </row>
    <row r="55" ht="16" customHeight="1" spans="1:16">
      <c r="A55" s="330">
        <v>20113</v>
      </c>
      <c r="B55" s="331" t="s">
        <v>111</v>
      </c>
      <c r="C55" s="277">
        <v>585</v>
      </c>
      <c r="D55" s="332">
        <f>SUM(D56:D61)</f>
        <v>624</v>
      </c>
      <c r="E55" s="332">
        <f>SUM(E56:E61)</f>
        <v>46.65</v>
      </c>
      <c r="F55" s="332">
        <f>SUM(F56:F61)</f>
        <v>0</v>
      </c>
      <c r="G55" s="277">
        <f t="shared" si="4"/>
        <v>670.65</v>
      </c>
      <c r="H55" s="332">
        <v>567.709228</v>
      </c>
      <c r="I55" s="277">
        <v>542.059228</v>
      </c>
      <c r="J55" s="348">
        <f t="shared" si="9"/>
        <v>0.86868466025641</v>
      </c>
      <c r="K55" s="332">
        <f t="shared" ref="K55:M55" si="14">SUM(K56:K61)</f>
        <v>25.65</v>
      </c>
      <c r="L55" s="332">
        <f t="shared" si="14"/>
        <v>0</v>
      </c>
      <c r="M55" s="277">
        <f>_xlfn.XLOOKUP(A55,[27]县本级公共预算支出决算情况表!$A:$A,[27]县本级公共预算支出决算情况表!$H:$H,0)</f>
        <v>1377.050884</v>
      </c>
      <c r="N55" s="349">
        <f t="shared" si="11"/>
        <v>-0.587735475430696</v>
      </c>
      <c r="O55" s="350"/>
      <c r="P55" s="21"/>
    </row>
    <row r="56" ht="16" customHeight="1" spans="1:16">
      <c r="A56" s="330">
        <v>2011301</v>
      </c>
      <c r="B56" s="333" t="s">
        <v>335</v>
      </c>
      <c r="C56" s="277">
        <v>494</v>
      </c>
      <c r="D56" s="277">
        <v>532</v>
      </c>
      <c r="E56" s="332">
        <v>0</v>
      </c>
      <c r="F56" s="332">
        <v>0</v>
      </c>
      <c r="G56" s="277">
        <f t="shared" si="4"/>
        <v>532</v>
      </c>
      <c r="H56" s="332">
        <v>492.344394</v>
      </c>
      <c r="I56" s="277">
        <v>492.344394</v>
      </c>
      <c r="J56" s="348">
        <f t="shared" si="9"/>
        <v>0.925459387218045</v>
      </c>
      <c r="K56" s="277">
        <v>0</v>
      </c>
      <c r="L56" s="277">
        <v>0</v>
      </c>
      <c r="M56" s="277">
        <f>_xlfn.XLOOKUP(A56,[27]县本级公共预算支出决算情况表!$A:$A,[27]县本级公共预算支出决算情况表!$H:$H,0)</f>
        <v>536.336173</v>
      </c>
      <c r="N56" s="349">
        <f t="shared" si="11"/>
        <v>-0.0820227708191519</v>
      </c>
      <c r="O56" s="350"/>
      <c r="P56" s="21"/>
    </row>
    <row r="57" ht="16" customHeight="1" spans="1:16">
      <c r="A57" s="330">
        <v>2011302</v>
      </c>
      <c r="B57" s="333" t="s">
        <v>336</v>
      </c>
      <c r="C57" s="277">
        <v>6</v>
      </c>
      <c r="D57" s="277">
        <v>6</v>
      </c>
      <c r="E57" s="332">
        <v>0</v>
      </c>
      <c r="F57" s="332">
        <v>0</v>
      </c>
      <c r="G57" s="277">
        <f t="shared" si="4"/>
        <v>6</v>
      </c>
      <c r="H57" s="332">
        <v>5.941021</v>
      </c>
      <c r="I57" s="277">
        <v>5.941021</v>
      </c>
      <c r="J57" s="348">
        <f t="shared" si="9"/>
        <v>0.990170166666667</v>
      </c>
      <c r="K57" s="277">
        <v>0</v>
      </c>
      <c r="L57" s="277">
        <v>0</v>
      </c>
      <c r="M57" s="277">
        <f>_xlfn.XLOOKUP(A57,[27]县本级公共预算支出决算情况表!$A:$A,[27]县本级公共预算支出决算情况表!$H:$H,0)</f>
        <v>5.941409</v>
      </c>
      <c r="N57" s="349">
        <f t="shared" si="11"/>
        <v>-6.53043747703697e-5</v>
      </c>
      <c r="O57" s="350"/>
      <c r="P57" s="21"/>
    </row>
    <row r="58" ht="16" customHeight="1" spans="1:16">
      <c r="A58" s="330">
        <v>2011307</v>
      </c>
      <c r="B58" s="333" t="s">
        <v>360</v>
      </c>
      <c r="C58" s="277">
        <v>0</v>
      </c>
      <c r="D58" s="277">
        <v>0</v>
      </c>
      <c r="E58" s="332">
        <v>36.15</v>
      </c>
      <c r="F58" s="332">
        <v>0</v>
      </c>
      <c r="G58" s="277">
        <f t="shared" si="4"/>
        <v>36.15</v>
      </c>
      <c r="H58" s="332">
        <v>25.65</v>
      </c>
      <c r="I58" s="277">
        <v>0</v>
      </c>
      <c r="J58" s="348" t="str">
        <f t="shared" si="9"/>
        <v>-</v>
      </c>
      <c r="K58" s="277">
        <v>25.65</v>
      </c>
      <c r="L58" s="277">
        <v>0</v>
      </c>
      <c r="M58" s="277">
        <f>_xlfn.XLOOKUP(A58,[27]县本级公共预算支出决算情况表!$A:$A,[27]县本级公共预算支出决算情况表!$H:$H,0)</f>
        <v>1.4286</v>
      </c>
      <c r="N58" s="349">
        <f t="shared" si="11"/>
        <v>16.9546409071819</v>
      </c>
      <c r="O58" s="350"/>
      <c r="P58" s="21"/>
    </row>
    <row r="59" ht="16" customHeight="1" spans="1:16">
      <c r="A59" s="330">
        <v>2011308</v>
      </c>
      <c r="B59" s="333" t="s">
        <v>361</v>
      </c>
      <c r="C59" s="277">
        <v>79</v>
      </c>
      <c r="D59" s="277">
        <v>79</v>
      </c>
      <c r="E59" s="332">
        <v>0</v>
      </c>
      <c r="F59" s="332">
        <v>0</v>
      </c>
      <c r="G59" s="277">
        <f t="shared" si="4"/>
        <v>79</v>
      </c>
      <c r="H59" s="332">
        <v>38.511413</v>
      </c>
      <c r="I59" s="277">
        <v>38.511413</v>
      </c>
      <c r="J59" s="348">
        <f t="shared" si="9"/>
        <v>0.487486240506329</v>
      </c>
      <c r="K59" s="277">
        <v>0</v>
      </c>
      <c r="L59" s="277">
        <v>0</v>
      </c>
      <c r="M59" s="277">
        <f>_xlfn.XLOOKUP(A59,[27]县本级公共预算支出决算情况表!$A:$A,[27]县本级公共预算支出决算情况表!$H:$H,0)</f>
        <v>76.367657</v>
      </c>
      <c r="N59" s="349">
        <f t="shared" si="11"/>
        <v>-0.495710428827219</v>
      </c>
      <c r="O59" s="350"/>
      <c r="P59" s="21"/>
    </row>
    <row r="60" ht="16" customHeight="1" spans="1:16">
      <c r="A60" s="330">
        <v>2011350</v>
      </c>
      <c r="B60" s="333" t="s">
        <v>339</v>
      </c>
      <c r="C60" s="277">
        <v>6</v>
      </c>
      <c r="D60" s="277">
        <v>7</v>
      </c>
      <c r="E60" s="332">
        <v>0</v>
      </c>
      <c r="F60" s="332">
        <v>0</v>
      </c>
      <c r="G60" s="277">
        <f t="shared" si="4"/>
        <v>7</v>
      </c>
      <c r="H60" s="332">
        <v>5.2624</v>
      </c>
      <c r="I60" s="277">
        <v>5.2624</v>
      </c>
      <c r="J60" s="348">
        <f t="shared" si="9"/>
        <v>0.751771428571429</v>
      </c>
      <c r="K60" s="277">
        <v>0</v>
      </c>
      <c r="L60" s="277">
        <v>0</v>
      </c>
      <c r="M60" s="277">
        <f>_xlfn.XLOOKUP(A60,[27]县本级公共预算支出决算情况表!$A:$A,[27]县本级公共预算支出决算情况表!$H:$H,0)</f>
        <v>6</v>
      </c>
      <c r="N60" s="349">
        <f t="shared" si="11"/>
        <v>-0.122933333333333</v>
      </c>
      <c r="O60" s="350"/>
      <c r="P60" s="21"/>
    </row>
    <row r="61" ht="16" customHeight="1" spans="1:16">
      <c r="A61" s="330">
        <v>2011399</v>
      </c>
      <c r="B61" s="333" t="s">
        <v>362</v>
      </c>
      <c r="C61" s="277">
        <v>0</v>
      </c>
      <c r="D61" s="277">
        <v>0</v>
      </c>
      <c r="E61" s="332">
        <v>10.5</v>
      </c>
      <c r="F61" s="332">
        <v>0</v>
      </c>
      <c r="G61" s="277">
        <f t="shared" si="4"/>
        <v>10.5</v>
      </c>
      <c r="H61" s="332">
        <v>0</v>
      </c>
      <c r="I61" s="277">
        <v>0</v>
      </c>
      <c r="J61" s="348" t="str">
        <f t="shared" si="9"/>
        <v>-</v>
      </c>
      <c r="K61" s="277">
        <v>0</v>
      </c>
      <c r="L61" s="277">
        <v>0</v>
      </c>
      <c r="M61" s="277">
        <f>_xlfn.XLOOKUP(A61,[27]县本级公共预算支出决算情况表!$A:$A,[27]县本级公共预算支出决算情况表!$H:$H,0)</f>
        <v>750.977045</v>
      </c>
      <c r="N61" s="349">
        <f t="shared" si="11"/>
        <v>-1</v>
      </c>
      <c r="O61" s="350"/>
      <c r="P61" s="21"/>
    </row>
    <row r="62" ht="16" customHeight="1" spans="1:16">
      <c r="A62" s="330">
        <v>20123</v>
      </c>
      <c r="B62" s="331" t="s">
        <v>112</v>
      </c>
      <c r="C62" s="277">
        <v>149</v>
      </c>
      <c r="D62" s="332">
        <f>SUM(D63:D64)</f>
        <v>149</v>
      </c>
      <c r="E62" s="332">
        <f>SUM(E63:E64)</f>
        <v>0</v>
      </c>
      <c r="F62" s="332">
        <f>SUM(F63:F64)</f>
        <v>5</v>
      </c>
      <c r="G62" s="277">
        <f t="shared" si="4"/>
        <v>154</v>
      </c>
      <c r="H62" s="332">
        <v>145.043954</v>
      </c>
      <c r="I62" s="277">
        <v>145.043954</v>
      </c>
      <c r="J62" s="348">
        <f t="shared" si="9"/>
        <v>0.973449355704698</v>
      </c>
      <c r="K62" s="332">
        <f t="shared" ref="K62:M62" si="15">SUM(K63:K64)</f>
        <v>0</v>
      </c>
      <c r="L62" s="332">
        <f t="shared" si="15"/>
        <v>0</v>
      </c>
      <c r="M62" s="277">
        <f>_xlfn.XLOOKUP(A62,[27]县本级公共预算支出决算情况表!$A:$A,[27]县本级公共预算支出决算情况表!$H:$H,0)</f>
        <v>153.970124</v>
      </c>
      <c r="N62" s="349">
        <f t="shared" si="11"/>
        <v>-0.0579733896947435</v>
      </c>
      <c r="O62" s="350"/>
      <c r="P62" s="21"/>
    </row>
    <row r="63" ht="16" customHeight="1" spans="1:16">
      <c r="A63" s="330">
        <v>2012301</v>
      </c>
      <c r="B63" s="333" t="s">
        <v>335</v>
      </c>
      <c r="C63" s="277">
        <v>139</v>
      </c>
      <c r="D63" s="277">
        <v>139</v>
      </c>
      <c r="E63" s="332">
        <v>0</v>
      </c>
      <c r="F63" s="332">
        <v>0</v>
      </c>
      <c r="G63" s="277">
        <f t="shared" si="4"/>
        <v>139</v>
      </c>
      <c r="H63" s="332">
        <v>138.399054</v>
      </c>
      <c r="I63" s="277">
        <v>138.399054</v>
      </c>
      <c r="J63" s="348">
        <f t="shared" si="9"/>
        <v>0.995676647482014</v>
      </c>
      <c r="K63" s="277">
        <v>0</v>
      </c>
      <c r="L63" s="277">
        <v>0</v>
      </c>
      <c r="M63" s="277">
        <f>_xlfn.XLOOKUP(A63,[27]县本级公共预算支出决算情况表!$A:$A,[27]县本级公共预算支出决算情况表!$H:$H,0)</f>
        <v>138.390124</v>
      </c>
      <c r="N63" s="349">
        <f t="shared" si="11"/>
        <v>6.45277259814225e-5</v>
      </c>
      <c r="O63" s="350"/>
      <c r="P63" s="21"/>
    </row>
    <row r="64" ht="16" customHeight="1" spans="1:16">
      <c r="A64" s="330">
        <v>2012304</v>
      </c>
      <c r="B64" s="333" t="s">
        <v>363</v>
      </c>
      <c r="C64" s="277">
        <v>10</v>
      </c>
      <c r="D64" s="277">
        <v>10</v>
      </c>
      <c r="E64" s="332">
        <v>0</v>
      </c>
      <c r="F64" s="332">
        <v>5</v>
      </c>
      <c r="G64" s="277">
        <f t="shared" si="4"/>
        <v>15</v>
      </c>
      <c r="H64" s="332">
        <v>6.6449</v>
      </c>
      <c r="I64" s="277">
        <v>6.6449</v>
      </c>
      <c r="J64" s="348">
        <f t="shared" si="9"/>
        <v>0.66449</v>
      </c>
      <c r="K64" s="277">
        <v>0</v>
      </c>
      <c r="L64" s="277">
        <v>0</v>
      </c>
      <c r="M64" s="277">
        <f>_xlfn.XLOOKUP(A64,[27]县本级公共预算支出决算情况表!$A:$A,[27]县本级公共预算支出决算情况表!$H:$H,0)</f>
        <v>15.58</v>
      </c>
      <c r="N64" s="349">
        <f t="shared" si="11"/>
        <v>-0.573498074454429</v>
      </c>
      <c r="O64" s="350"/>
      <c r="P64" s="21"/>
    </row>
    <row r="65" ht="16" customHeight="1" spans="1:16">
      <c r="A65" s="330">
        <v>20126</v>
      </c>
      <c r="B65" s="331" t="s">
        <v>113</v>
      </c>
      <c r="C65" s="277">
        <v>160</v>
      </c>
      <c r="D65" s="332">
        <f>SUM(D66:D68)</f>
        <v>180</v>
      </c>
      <c r="E65" s="332">
        <f>SUM(E66:E68)</f>
        <v>0</v>
      </c>
      <c r="F65" s="332">
        <f>SUM(F66:F68)</f>
        <v>0</v>
      </c>
      <c r="G65" s="277">
        <f t="shared" si="4"/>
        <v>180</v>
      </c>
      <c r="H65" s="332">
        <v>177.597939</v>
      </c>
      <c r="I65" s="277">
        <v>177.597939</v>
      </c>
      <c r="J65" s="348">
        <f t="shared" si="9"/>
        <v>0.986655216666667</v>
      </c>
      <c r="K65" s="332">
        <f t="shared" ref="K65:M65" si="16">SUM(K66:K68)</f>
        <v>0</v>
      </c>
      <c r="L65" s="332">
        <f t="shared" si="16"/>
        <v>0</v>
      </c>
      <c r="M65" s="277">
        <f>_xlfn.XLOOKUP(A65,[27]县本级公共预算支出决算情况表!$A:$A,[27]县本级公共预算支出决算情况表!$H:$H,0)</f>
        <v>179.461398</v>
      </c>
      <c r="N65" s="349">
        <f t="shared" si="11"/>
        <v>-0.0103836202145267</v>
      </c>
      <c r="O65" s="350"/>
      <c r="P65" s="21"/>
    </row>
    <row r="66" ht="16" customHeight="1" spans="1:16">
      <c r="A66" s="330">
        <v>2012601</v>
      </c>
      <c r="B66" s="333" t="s">
        <v>335</v>
      </c>
      <c r="C66" s="277">
        <v>153</v>
      </c>
      <c r="D66" s="277">
        <v>168</v>
      </c>
      <c r="E66" s="332">
        <v>0</v>
      </c>
      <c r="F66" s="332">
        <v>0</v>
      </c>
      <c r="G66" s="277">
        <f t="shared" si="4"/>
        <v>168</v>
      </c>
      <c r="H66" s="332">
        <v>166.83413</v>
      </c>
      <c r="I66" s="277">
        <v>166.83413</v>
      </c>
      <c r="J66" s="348">
        <f t="shared" si="9"/>
        <v>0.993060297619048</v>
      </c>
      <c r="K66" s="277">
        <v>0</v>
      </c>
      <c r="L66" s="277">
        <v>0</v>
      </c>
      <c r="M66" s="277">
        <f>_xlfn.XLOOKUP(A66,[27]县本级公共预算支出决算情况表!$A:$A,[27]县本级公共预算支出决算情况表!$H:$H,0)</f>
        <v>173.743898</v>
      </c>
      <c r="N66" s="349">
        <f t="shared" si="11"/>
        <v>-0.0397698456149522</v>
      </c>
      <c r="O66" s="350"/>
      <c r="P66" s="21"/>
    </row>
    <row r="67" ht="16" customHeight="1" spans="1:16">
      <c r="A67" s="330">
        <v>2012602</v>
      </c>
      <c r="B67" s="333" t="s">
        <v>336</v>
      </c>
      <c r="C67" s="277">
        <v>4</v>
      </c>
      <c r="D67" s="277">
        <v>4</v>
      </c>
      <c r="E67" s="332">
        <v>0</v>
      </c>
      <c r="F67" s="332">
        <v>0</v>
      </c>
      <c r="G67" s="277">
        <f t="shared" si="4"/>
        <v>4</v>
      </c>
      <c r="H67" s="332">
        <v>4.61994</v>
      </c>
      <c r="I67" s="277">
        <v>4.61994</v>
      </c>
      <c r="J67" s="348">
        <f t="shared" si="9"/>
        <v>1.154985</v>
      </c>
      <c r="K67" s="277">
        <v>0</v>
      </c>
      <c r="L67" s="277">
        <v>0</v>
      </c>
      <c r="M67" s="277">
        <f>_xlfn.XLOOKUP(A67,[27]县本级公共预算支出决算情况表!$A:$A,[27]县本级公共预算支出决算情况表!$H:$H,0)</f>
        <v>5.7175</v>
      </c>
      <c r="N67" s="349">
        <f t="shared" si="11"/>
        <v>-0.191965019676432</v>
      </c>
      <c r="O67" s="350"/>
      <c r="P67" s="21"/>
    </row>
    <row r="68" ht="16" customHeight="1" spans="1:16">
      <c r="A68" s="330">
        <v>2012604</v>
      </c>
      <c r="B68" s="333" t="s">
        <v>364</v>
      </c>
      <c r="C68" s="277">
        <v>2</v>
      </c>
      <c r="D68" s="277">
        <v>8</v>
      </c>
      <c r="E68" s="332">
        <v>0</v>
      </c>
      <c r="F68" s="332">
        <v>0</v>
      </c>
      <c r="G68" s="277">
        <f t="shared" si="4"/>
        <v>8</v>
      </c>
      <c r="H68" s="332">
        <v>6.143869</v>
      </c>
      <c r="I68" s="277">
        <v>6.143869</v>
      </c>
      <c r="J68" s="348">
        <f t="shared" si="9"/>
        <v>0.767983625</v>
      </c>
      <c r="K68" s="277">
        <v>0</v>
      </c>
      <c r="L68" s="277">
        <v>0</v>
      </c>
      <c r="M68" s="277">
        <f>_xlfn.XLOOKUP(A68,[27]县本级公共预算支出决算情况表!$A:$A,[27]县本级公共预算支出决算情况表!$H:$H,0)</f>
        <v>0</v>
      </c>
      <c r="N68" s="349" t="str">
        <f t="shared" si="11"/>
        <v>-</v>
      </c>
      <c r="O68" s="350"/>
      <c r="P68" s="21"/>
    </row>
    <row r="69" ht="16" customHeight="1" spans="1:16">
      <c r="A69" s="330">
        <v>20128</v>
      </c>
      <c r="B69" s="331" t="s">
        <v>114</v>
      </c>
      <c r="C69" s="277">
        <v>4</v>
      </c>
      <c r="D69" s="332">
        <f>SUM(D70)</f>
        <v>4</v>
      </c>
      <c r="E69" s="332">
        <f>SUM(E70)</f>
        <v>0</v>
      </c>
      <c r="F69" s="332">
        <f>SUM(F70)</f>
        <v>0</v>
      </c>
      <c r="G69" s="277">
        <f t="shared" si="4"/>
        <v>4</v>
      </c>
      <c r="H69" s="332">
        <v>4.246246</v>
      </c>
      <c r="I69" s="277">
        <v>4.246246</v>
      </c>
      <c r="J69" s="348">
        <f t="shared" si="9"/>
        <v>1.0615615</v>
      </c>
      <c r="K69" s="332">
        <f t="shared" ref="K69:M69" si="17">SUM(K70)</f>
        <v>0</v>
      </c>
      <c r="L69" s="332">
        <f t="shared" si="17"/>
        <v>0</v>
      </c>
      <c r="M69" s="277">
        <f>_xlfn.XLOOKUP(A69,[27]县本级公共预算支出决算情况表!$A:$A,[27]县本级公共预算支出决算情况表!$H:$H,0)</f>
        <v>4.27708</v>
      </c>
      <c r="N69" s="349">
        <f t="shared" si="11"/>
        <v>-0.00720912398178186</v>
      </c>
      <c r="O69" s="350"/>
      <c r="P69" s="21"/>
    </row>
    <row r="70" ht="16" customHeight="1" spans="1:16">
      <c r="A70" s="330">
        <v>2012802</v>
      </c>
      <c r="B70" s="333" t="s">
        <v>336</v>
      </c>
      <c r="C70" s="277">
        <v>4</v>
      </c>
      <c r="D70" s="277">
        <v>4</v>
      </c>
      <c r="E70" s="332">
        <v>0</v>
      </c>
      <c r="F70" s="332">
        <v>0</v>
      </c>
      <c r="G70" s="277">
        <f t="shared" si="4"/>
        <v>4</v>
      </c>
      <c r="H70" s="332">
        <v>4.246246</v>
      </c>
      <c r="I70" s="277">
        <v>4.246246</v>
      </c>
      <c r="J70" s="348">
        <f t="shared" si="9"/>
        <v>1.0615615</v>
      </c>
      <c r="K70" s="277">
        <v>0</v>
      </c>
      <c r="L70" s="277">
        <v>0</v>
      </c>
      <c r="M70" s="277">
        <f>_xlfn.XLOOKUP(A70,[27]县本级公共预算支出决算情况表!$A:$A,[27]县本级公共预算支出决算情况表!$H:$H,0)</f>
        <v>4.27708</v>
      </c>
      <c r="N70" s="349">
        <f t="shared" si="11"/>
        <v>-0.00720912398178186</v>
      </c>
      <c r="O70" s="350"/>
      <c r="P70" s="21"/>
    </row>
    <row r="71" ht="16" customHeight="1" spans="1:16">
      <c r="A71" s="330">
        <v>20129</v>
      </c>
      <c r="B71" s="331" t="s">
        <v>115</v>
      </c>
      <c r="C71" s="277">
        <v>571</v>
      </c>
      <c r="D71" s="332">
        <f>SUM(D72:D74)</f>
        <v>571</v>
      </c>
      <c r="E71" s="332">
        <f>SUM(E72:E74)</f>
        <v>41.6</v>
      </c>
      <c r="F71" s="332">
        <f>SUM(F72:F74)</f>
        <v>687.35</v>
      </c>
      <c r="G71" s="277">
        <f t="shared" si="4"/>
        <v>1299.95</v>
      </c>
      <c r="H71" s="332">
        <v>1383.825189</v>
      </c>
      <c r="I71" s="277">
        <v>661.875189</v>
      </c>
      <c r="J71" s="348">
        <f t="shared" si="9"/>
        <v>1.15915094395797</v>
      </c>
      <c r="K71" s="332">
        <f t="shared" ref="K71:M71" si="18">SUM(K72:K74)</f>
        <v>31.6</v>
      </c>
      <c r="L71" s="332">
        <f t="shared" si="18"/>
        <v>690.35</v>
      </c>
      <c r="M71" s="277">
        <f>_xlfn.XLOOKUP(A71,[27]县本级公共预算支出决算情况表!$A:$A,[27]县本级公共预算支出决算情况表!$H:$H,0)</f>
        <v>924.754122</v>
      </c>
      <c r="N71" s="349">
        <f t="shared" si="11"/>
        <v>0.49642500214776</v>
      </c>
      <c r="O71" s="350"/>
      <c r="P71" s="21"/>
    </row>
    <row r="72" ht="16" customHeight="1" spans="1:16">
      <c r="A72" s="330">
        <v>2012901</v>
      </c>
      <c r="B72" s="333" t="s">
        <v>335</v>
      </c>
      <c r="C72" s="277">
        <v>102</v>
      </c>
      <c r="D72" s="277">
        <v>103</v>
      </c>
      <c r="E72" s="332">
        <v>0</v>
      </c>
      <c r="F72" s="332">
        <v>0</v>
      </c>
      <c r="G72" s="277">
        <f t="shared" si="4"/>
        <v>103</v>
      </c>
      <c r="H72" s="332">
        <v>102.475739</v>
      </c>
      <c r="I72" s="277">
        <v>102.475739</v>
      </c>
      <c r="J72" s="348">
        <f t="shared" si="9"/>
        <v>0.994910087378641</v>
      </c>
      <c r="K72" s="277">
        <v>0</v>
      </c>
      <c r="L72" s="277">
        <v>0</v>
      </c>
      <c r="M72" s="277">
        <f>_xlfn.XLOOKUP(A72,[27]县本级公共预算支出决算情况表!$A:$A,[27]县本级公共预算支出决算情况表!$H:$H,0)</f>
        <v>113.715783</v>
      </c>
      <c r="N72" s="349">
        <f t="shared" si="11"/>
        <v>-0.0988433065619396</v>
      </c>
      <c r="O72" s="350"/>
      <c r="P72" s="21"/>
    </row>
    <row r="73" ht="16" customHeight="1" spans="1:16">
      <c r="A73" s="330">
        <v>2012902</v>
      </c>
      <c r="B73" s="333" t="s">
        <v>336</v>
      </c>
      <c r="C73" s="277">
        <v>73</v>
      </c>
      <c r="D73" s="277">
        <v>73</v>
      </c>
      <c r="E73" s="332">
        <v>10</v>
      </c>
      <c r="F73" s="332">
        <v>2</v>
      </c>
      <c r="G73" s="277">
        <f t="shared" ref="G73:G136" si="19">D73+E73+F73</f>
        <v>85</v>
      </c>
      <c r="H73" s="332">
        <v>72.073851</v>
      </c>
      <c r="I73" s="277">
        <v>72.073851</v>
      </c>
      <c r="J73" s="348">
        <f t="shared" si="9"/>
        <v>0.98731302739726</v>
      </c>
      <c r="K73" s="277">
        <v>0</v>
      </c>
      <c r="L73" s="277">
        <v>0</v>
      </c>
      <c r="M73" s="277">
        <f>_xlfn.XLOOKUP(A73,[27]县本级公共预算支出决算情况表!$A:$A,[27]县本级公共预算支出决算情况表!$H:$H,0)</f>
        <v>250.268339</v>
      </c>
      <c r="N73" s="349">
        <f t="shared" si="11"/>
        <v>-0.712013707814635</v>
      </c>
      <c r="O73" s="350"/>
      <c r="P73" s="21"/>
    </row>
    <row r="74" ht="16" customHeight="1" spans="1:16">
      <c r="A74" s="330">
        <v>2012999</v>
      </c>
      <c r="B74" s="333" t="s">
        <v>365</v>
      </c>
      <c r="C74" s="277">
        <v>395</v>
      </c>
      <c r="D74" s="277">
        <v>395</v>
      </c>
      <c r="E74" s="332">
        <v>31.6</v>
      </c>
      <c r="F74" s="332">
        <v>685.35</v>
      </c>
      <c r="G74" s="277">
        <f t="shared" si="19"/>
        <v>1111.95</v>
      </c>
      <c r="H74" s="332">
        <v>1209.275599</v>
      </c>
      <c r="I74" s="277">
        <v>487.325599</v>
      </c>
      <c r="J74" s="348">
        <f t="shared" ref="J74:J109" si="20">IFERROR(I74/D74,"-")</f>
        <v>1.23373569367089</v>
      </c>
      <c r="K74" s="277">
        <v>31.6</v>
      </c>
      <c r="L74" s="277">
        <v>690.35</v>
      </c>
      <c r="M74" s="277">
        <f>_xlfn.XLOOKUP(A74,[27]县本级公共预算支出决算情况表!$A:$A,[27]县本级公共预算支出决算情况表!$H:$H,0)</f>
        <v>560.77</v>
      </c>
      <c r="N74" s="349">
        <f t="shared" ref="N74:N109" si="21">IFERROR(H74/M74-1,"-")</f>
        <v>1.15645558606916</v>
      </c>
      <c r="O74" s="350"/>
      <c r="P74" s="21"/>
    </row>
    <row r="75" ht="16" customHeight="1" spans="1:16">
      <c r="A75" s="330">
        <v>20131</v>
      </c>
      <c r="B75" s="331" t="s">
        <v>366</v>
      </c>
      <c r="C75" s="277">
        <v>895</v>
      </c>
      <c r="D75" s="332">
        <f>SUM(D76:D77)</f>
        <v>889</v>
      </c>
      <c r="E75" s="332">
        <f>SUM(E76:E77)</f>
        <v>143.86</v>
      </c>
      <c r="F75" s="332">
        <f>SUM(F76:F77)</f>
        <v>0</v>
      </c>
      <c r="G75" s="277">
        <f t="shared" si="19"/>
        <v>1032.86</v>
      </c>
      <c r="H75" s="332">
        <v>828.841853</v>
      </c>
      <c r="I75" s="277">
        <v>828.841853</v>
      </c>
      <c r="J75" s="348">
        <f t="shared" si="20"/>
        <v>0.932330543307087</v>
      </c>
      <c r="K75" s="332">
        <f t="shared" ref="K75:M75" si="22">SUM(K76:K77)</f>
        <v>0</v>
      </c>
      <c r="L75" s="332">
        <f t="shared" si="22"/>
        <v>0</v>
      </c>
      <c r="M75" s="277">
        <f>_xlfn.XLOOKUP(A75,[27]县本级公共预算支出决算情况表!$A:$A,[27]县本级公共预算支出决算情况表!$H:$H,0)</f>
        <v>1048.885827</v>
      </c>
      <c r="N75" s="349">
        <f t="shared" si="21"/>
        <v>-0.209788299484764</v>
      </c>
      <c r="O75" s="350"/>
      <c r="P75" s="21"/>
    </row>
    <row r="76" ht="16" customHeight="1" spans="1:16">
      <c r="A76" s="330">
        <v>2013101</v>
      </c>
      <c r="B76" s="333" t="s">
        <v>335</v>
      </c>
      <c r="C76" s="277">
        <v>743</v>
      </c>
      <c r="D76" s="277">
        <v>728</v>
      </c>
      <c r="E76" s="332">
        <v>0</v>
      </c>
      <c r="F76" s="332">
        <v>0</v>
      </c>
      <c r="G76" s="277">
        <f t="shared" si="19"/>
        <v>728</v>
      </c>
      <c r="H76" s="332">
        <v>726.529555</v>
      </c>
      <c r="I76" s="277">
        <v>726.529555</v>
      </c>
      <c r="J76" s="348">
        <f t="shared" si="20"/>
        <v>0.997980157967033</v>
      </c>
      <c r="K76" s="277">
        <v>0</v>
      </c>
      <c r="L76" s="277">
        <v>0</v>
      </c>
      <c r="M76" s="277">
        <f>_xlfn.XLOOKUP(A76,[27]县本级公共预算支出决算情况表!$A:$A,[27]县本级公共预算支出决算情况表!$H:$H,0)</f>
        <v>867.234873</v>
      </c>
      <c r="N76" s="349">
        <f t="shared" si="21"/>
        <v>-0.162245917894494</v>
      </c>
      <c r="O76" s="350"/>
      <c r="P76" s="21"/>
    </row>
    <row r="77" ht="16" customHeight="1" spans="1:16">
      <c r="A77" s="330">
        <v>2013102</v>
      </c>
      <c r="B77" s="333" t="s">
        <v>336</v>
      </c>
      <c r="C77" s="277">
        <v>152</v>
      </c>
      <c r="D77" s="277">
        <v>161</v>
      </c>
      <c r="E77" s="332">
        <v>143.86</v>
      </c>
      <c r="F77" s="332">
        <v>0</v>
      </c>
      <c r="G77" s="277">
        <f t="shared" si="19"/>
        <v>304.86</v>
      </c>
      <c r="H77" s="332">
        <v>102.312298</v>
      </c>
      <c r="I77" s="277">
        <v>102.312298</v>
      </c>
      <c r="J77" s="348">
        <f t="shared" si="20"/>
        <v>0.635480111801242</v>
      </c>
      <c r="K77" s="277">
        <v>0</v>
      </c>
      <c r="L77" s="277">
        <v>0</v>
      </c>
      <c r="M77" s="277">
        <f>_xlfn.XLOOKUP(A77,[27]县本级公共预算支出决算情况表!$A:$A,[27]县本级公共预算支出决算情况表!$H:$H,0)</f>
        <v>181.650954</v>
      </c>
      <c r="N77" s="349">
        <f t="shared" si="21"/>
        <v>-0.436764323296645</v>
      </c>
      <c r="O77" s="350"/>
      <c r="P77" s="21"/>
    </row>
    <row r="78" ht="16" customHeight="1" spans="1:16">
      <c r="A78" s="330">
        <v>20132</v>
      </c>
      <c r="B78" s="331" t="s">
        <v>117</v>
      </c>
      <c r="C78" s="277">
        <v>1824</v>
      </c>
      <c r="D78" s="332">
        <f>SUM(D79:D80)</f>
        <v>1811</v>
      </c>
      <c r="E78" s="332">
        <f>SUM(E79:E80)</f>
        <v>17.45</v>
      </c>
      <c r="F78" s="332">
        <f>SUM(F79:F80)</f>
        <v>0</v>
      </c>
      <c r="G78" s="277">
        <f t="shared" si="19"/>
        <v>1828.45</v>
      </c>
      <c r="H78" s="332">
        <v>1737.996653</v>
      </c>
      <c r="I78" s="277">
        <v>1735.158723</v>
      </c>
      <c r="J78" s="348">
        <f t="shared" si="20"/>
        <v>0.958121879072336</v>
      </c>
      <c r="K78" s="332">
        <f t="shared" ref="K78:M78" si="23">SUM(K79:K80)</f>
        <v>2.83793</v>
      </c>
      <c r="L78" s="332">
        <f t="shared" si="23"/>
        <v>0</v>
      </c>
      <c r="M78" s="277">
        <f>_xlfn.XLOOKUP(A78,[27]县本级公共预算支出决算情况表!$A:$A,[27]县本级公共预算支出决算情况表!$H:$H,0)</f>
        <v>1960.493962</v>
      </c>
      <c r="N78" s="349">
        <f t="shared" si="21"/>
        <v>-0.113490433182982</v>
      </c>
      <c r="O78" s="350"/>
      <c r="P78" s="21"/>
    </row>
    <row r="79" ht="16" customHeight="1" spans="1:16">
      <c r="A79" s="330">
        <v>2013201</v>
      </c>
      <c r="B79" s="333" t="s">
        <v>335</v>
      </c>
      <c r="C79" s="277">
        <v>1653</v>
      </c>
      <c r="D79" s="277">
        <v>1706</v>
      </c>
      <c r="E79" s="332">
        <v>0</v>
      </c>
      <c r="F79" s="332">
        <v>0</v>
      </c>
      <c r="G79" s="277">
        <f t="shared" si="19"/>
        <v>1706</v>
      </c>
      <c r="H79" s="332">
        <v>1674.772844</v>
      </c>
      <c r="I79" s="277">
        <v>1674.772844</v>
      </c>
      <c r="J79" s="348">
        <f t="shared" si="20"/>
        <v>0.981695688159437</v>
      </c>
      <c r="K79" s="277">
        <v>0</v>
      </c>
      <c r="L79" s="277">
        <v>0</v>
      </c>
      <c r="M79" s="277">
        <f>_xlfn.XLOOKUP(A79,[27]县本级公共预算支出决算情况表!$A:$A,[27]县本级公共预算支出决算情况表!$H:$H,0)</f>
        <v>1872.520058</v>
      </c>
      <c r="N79" s="349">
        <f t="shared" si="21"/>
        <v>-0.10560485755822</v>
      </c>
      <c r="O79" s="350"/>
      <c r="P79" s="21"/>
    </row>
    <row r="80" ht="16" customHeight="1" spans="1:16">
      <c r="A80" s="330">
        <v>2013202</v>
      </c>
      <c r="B80" s="333" t="s">
        <v>336</v>
      </c>
      <c r="C80" s="277">
        <v>171</v>
      </c>
      <c r="D80" s="277">
        <v>105</v>
      </c>
      <c r="E80" s="332">
        <v>17.45</v>
      </c>
      <c r="F80" s="332">
        <v>0</v>
      </c>
      <c r="G80" s="277">
        <f t="shared" si="19"/>
        <v>122.45</v>
      </c>
      <c r="H80" s="332">
        <v>63.223809</v>
      </c>
      <c r="I80" s="277">
        <v>60.385879</v>
      </c>
      <c r="J80" s="348">
        <f t="shared" si="20"/>
        <v>0.57510360952381</v>
      </c>
      <c r="K80" s="277">
        <v>2.83793</v>
      </c>
      <c r="L80" s="277">
        <v>0</v>
      </c>
      <c r="M80" s="277">
        <f>_xlfn.XLOOKUP(A80,[27]县本级公共预算支出决算情况表!$A:$A,[27]县本级公共预算支出决算情况表!$H:$H,0)</f>
        <v>87.973904</v>
      </c>
      <c r="N80" s="349">
        <f t="shared" si="21"/>
        <v>-0.281334508015013</v>
      </c>
      <c r="O80" s="350"/>
      <c r="P80" s="21"/>
    </row>
    <row r="81" ht="16" customHeight="1" spans="1:16">
      <c r="A81" s="330">
        <v>20133</v>
      </c>
      <c r="B81" s="331" t="s">
        <v>118</v>
      </c>
      <c r="C81" s="277">
        <v>1100</v>
      </c>
      <c r="D81" s="332">
        <f>SUM(D82:D83)</f>
        <v>1035</v>
      </c>
      <c r="E81" s="332">
        <f>SUM(E82:E83)</f>
        <v>64.752241</v>
      </c>
      <c r="F81" s="332">
        <f>SUM(F82:F83)</f>
        <v>0</v>
      </c>
      <c r="G81" s="277">
        <f t="shared" si="19"/>
        <v>1099.752241</v>
      </c>
      <c r="H81" s="332">
        <v>1045.850061</v>
      </c>
      <c r="I81" s="277">
        <v>1023.09782</v>
      </c>
      <c r="J81" s="348">
        <f t="shared" si="20"/>
        <v>0.988500309178744</v>
      </c>
      <c r="K81" s="332">
        <f t="shared" ref="K81:M81" si="24">SUM(K82:K83)</f>
        <v>22.752241</v>
      </c>
      <c r="L81" s="332">
        <f t="shared" si="24"/>
        <v>0</v>
      </c>
      <c r="M81" s="277">
        <f>_xlfn.XLOOKUP(A81,[27]县本级公共预算支出决算情况表!$A:$A,[27]县本级公共预算支出决算情况表!$H:$H,0)</f>
        <v>1142.93009</v>
      </c>
      <c r="N81" s="349">
        <f t="shared" si="21"/>
        <v>-0.0849396037862647</v>
      </c>
      <c r="O81" s="350"/>
      <c r="P81" s="21"/>
    </row>
    <row r="82" ht="16" customHeight="1" spans="1:16">
      <c r="A82" s="330">
        <v>2013301</v>
      </c>
      <c r="B82" s="333" t="s">
        <v>335</v>
      </c>
      <c r="C82" s="277">
        <v>799</v>
      </c>
      <c r="D82" s="277">
        <v>810</v>
      </c>
      <c r="E82" s="332">
        <v>0</v>
      </c>
      <c r="F82" s="332">
        <v>0</v>
      </c>
      <c r="G82" s="277">
        <f t="shared" si="19"/>
        <v>810</v>
      </c>
      <c r="H82" s="332">
        <v>829.13112</v>
      </c>
      <c r="I82" s="277">
        <v>829.13112</v>
      </c>
      <c r="J82" s="348">
        <f t="shared" si="20"/>
        <v>1.02361866666667</v>
      </c>
      <c r="K82" s="277">
        <v>0</v>
      </c>
      <c r="L82" s="277">
        <v>0</v>
      </c>
      <c r="M82" s="277">
        <f>_xlfn.XLOOKUP(A82,[27]县本级公共预算支出决算情况表!$A:$A,[27]县本级公共预算支出决算情况表!$H:$H,0)</f>
        <v>887.57222</v>
      </c>
      <c r="N82" s="349">
        <f t="shared" si="21"/>
        <v>-0.065843768747066</v>
      </c>
      <c r="O82" s="350"/>
      <c r="P82" s="21"/>
    </row>
    <row r="83" ht="16" customHeight="1" spans="1:16">
      <c r="A83" s="330">
        <v>2013302</v>
      </c>
      <c r="B83" s="333" t="s">
        <v>336</v>
      </c>
      <c r="C83" s="277">
        <v>302</v>
      </c>
      <c r="D83" s="277">
        <v>225</v>
      </c>
      <c r="E83" s="332">
        <v>64.752241</v>
      </c>
      <c r="F83" s="332">
        <v>0</v>
      </c>
      <c r="G83" s="277">
        <f t="shared" si="19"/>
        <v>289.752241</v>
      </c>
      <c r="H83" s="332">
        <v>216.718941</v>
      </c>
      <c r="I83" s="277">
        <v>193.9667</v>
      </c>
      <c r="J83" s="348">
        <f t="shared" si="20"/>
        <v>0.862074222222222</v>
      </c>
      <c r="K83" s="277">
        <v>22.752241</v>
      </c>
      <c r="L83" s="277">
        <v>0</v>
      </c>
      <c r="M83" s="277">
        <f>_xlfn.XLOOKUP(A83,[27]县本级公共预算支出决算情况表!$A:$A,[27]县本级公共预算支出决算情况表!$H:$H,0)</f>
        <v>255.35787</v>
      </c>
      <c r="N83" s="349">
        <f t="shared" si="21"/>
        <v>-0.151312857520311</v>
      </c>
      <c r="O83" s="350"/>
      <c r="P83" s="21"/>
    </row>
    <row r="84" ht="16" customHeight="1" spans="1:16">
      <c r="A84" s="330">
        <v>20134</v>
      </c>
      <c r="B84" s="331" t="s">
        <v>119</v>
      </c>
      <c r="C84" s="277">
        <v>650</v>
      </c>
      <c r="D84" s="332">
        <f>SUM(D85:D87)</f>
        <v>654</v>
      </c>
      <c r="E84" s="332">
        <f>SUM(E85:E87)</f>
        <v>13</v>
      </c>
      <c r="F84" s="332">
        <f>SUM(F85:F87)</f>
        <v>3</v>
      </c>
      <c r="G84" s="277">
        <f t="shared" si="19"/>
        <v>670</v>
      </c>
      <c r="H84" s="332">
        <v>633.91476</v>
      </c>
      <c r="I84" s="277">
        <v>628.91476</v>
      </c>
      <c r="J84" s="348">
        <f t="shared" si="20"/>
        <v>0.961643363914373</v>
      </c>
      <c r="K84" s="332">
        <f t="shared" ref="K84:M84" si="25">SUM(K85:K87)</f>
        <v>5</v>
      </c>
      <c r="L84" s="332">
        <f t="shared" si="25"/>
        <v>0</v>
      </c>
      <c r="M84" s="277">
        <f>_xlfn.XLOOKUP(A84,[27]县本级公共预算支出决算情况表!$A:$A,[27]县本级公共预算支出决算情况表!$H:$H,0)</f>
        <v>699.346841</v>
      </c>
      <c r="N84" s="349">
        <f t="shared" si="21"/>
        <v>-0.0935617023828096</v>
      </c>
      <c r="O84" s="350"/>
      <c r="P84" s="21"/>
    </row>
    <row r="85" ht="16" customHeight="1" spans="1:16">
      <c r="A85" s="330">
        <v>2013401</v>
      </c>
      <c r="B85" s="333" t="s">
        <v>335</v>
      </c>
      <c r="C85" s="277">
        <v>600</v>
      </c>
      <c r="D85" s="277">
        <v>604</v>
      </c>
      <c r="E85" s="332">
        <v>0</v>
      </c>
      <c r="F85" s="332">
        <v>0</v>
      </c>
      <c r="G85" s="277">
        <f t="shared" si="19"/>
        <v>604</v>
      </c>
      <c r="H85" s="332">
        <v>594.214714</v>
      </c>
      <c r="I85" s="277">
        <v>594.214714</v>
      </c>
      <c r="J85" s="348">
        <f t="shared" si="20"/>
        <v>0.983799195364238</v>
      </c>
      <c r="K85" s="277">
        <v>0</v>
      </c>
      <c r="L85" s="277">
        <v>0</v>
      </c>
      <c r="M85" s="277">
        <f>_xlfn.XLOOKUP(A85,[27]县本级公共预算支出决算情况表!$A:$A,[27]县本级公共预算支出决算情况表!$H:$H,0)</f>
        <v>672.987097</v>
      </c>
      <c r="N85" s="349">
        <f t="shared" si="21"/>
        <v>-0.117048875604223</v>
      </c>
      <c r="O85" s="350"/>
      <c r="P85" s="21"/>
    </row>
    <row r="86" ht="16" customHeight="1" spans="1:16">
      <c r="A86" s="330">
        <v>2013402</v>
      </c>
      <c r="B86" s="333" t="s">
        <v>336</v>
      </c>
      <c r="C86" s="277">
        <v>39</v>
      </c>
      <c r="D86" s="277">
        <v>39</v>
      </c>
      <c r="E86" s="332">
        <v>0</v>
      </c>
      <c r="F86" s="332">
        <v>0</v>
      </c>
      <c r="G86" s="277">
        <f t="shared" si="19"/>
        <v>39</v>
      </c>
      <c r="H86" s="332">
        <v>28.844397</v>
      </c>
      <c r="I86" s="277">
        <v>28.844397</v>
      </c>
      <c r="J86" s="348">
        <f t="shared" si="20"/>
        <v>0.739599923076923</v>
      </c>
      <c r="K86" s="277">
        <v>0</v>
      </c>
      <c r="L86" s="277">
        <v>0</v>
      </c>
      <c r="M86" s="277">
        <f>_xlfn.XLOOKUP(A86,[27]县本级公共预算支出决算情况表!$A:$A,[27]县本级公共预算支出决算情况表!$H:$H,0)</f>
        <v>18.859744</v>
      </c>
      <c r="N86" s="349">
        <f t="shared" si="21"/>
        <v>0.529416146899979</v>
      </c>
      <c r="O86" s="350"/>
      <c r="P86" s="21"/>
    </row>
    <row r="87" ht="16" customHeight="1" spans="1:16">
      <c r="A87" s="330">
        <v>2013404</v>
      </c>
      <c r="B87" s="333" t="s">
        <v>367</v>
      </c>
      <c r="C87" s="277">
        <v>11</v>
      </c>
      <c r="D87" s="277">
        <v>11</v>
      </c>
      <c r="E87" s="332">
        <v>13</v>
      </c>
      <c r="F87" s="332">
        <v>3</v>
      </c>
      <c r="G87" s="277">
        <f t="shared" si="19"/>
        <v>27</v>
      </c>
      <c r="H87" s="332">
        <v>10.855649</v>
      </c>
      <c r="I87" s="277">
        <v>5.855649</v>
      </c>
      <c r="J87" s="348">
        <f t="shared" si="20"/>
        <v>0.532331727272727</v>
      </c>
      <c r="K87" s="277">
        <v>5</v>
      </c>
      <c r="L87" s="277">
        <v>0</v>
      </c>
      <c r="M87" s="277">
        <f>_xlfn.XLOOKUP(A87,[27]县本级公共预算支出决算情况表!$A:$A,[27]县本级公共预算支出决算情况表!$H:$H,0)</f>
        <v>7.5</v>
      </c>
      <c r="N87" s="349">
        <f t="shared" si="21"/>
        <v>0.447419866666667</v>
      </c>
      <c r="O87" s="350"/>
      <c r="P87" s="21"/>
    </row>
    <row r="88" ht="16" customHeight="1" spans="1:16">
      <c r="A88" s="330">
        <v>20136</v>
      </c>
      <c r="B88" s="331" t="s">
        <v>120</v>
      </c>
      <c r="C88" s="277">
        <v>1</v>
      </c>
      <c r="D88" s="332">
        <f>SUM(D89)</f>
        <v>1</v>
      </c>
      <c r="E88" s="332">
        <f>SUM(E89)</f>
        <v>0</v>
      </c>
      <c r="F88" s="332">
        <f>SUM(F89)</f>
        <v>0</v>
      </c>
      <c r="G88" s="277">
        <f t="shared" si="19"/>
        <v>1</v>
      </c>
      <c r="H88" s="332">
        <v>0</v>
      </c>
      <c r="I88" s="277">
        <v>0</v>
      </c>
      <c r="J88" s="348">
        <f t="shared" si="20"/>
        <v>0</v>
      </c>
      <c r="K88" s="332">
        <f t="shared" ref="K88:M88" si="26">SUM(K89)</f>
        <v>0</v>
      </c>
      <c r="L88" s="332">
        <f t="shared" si="26"/>
        <v>0</v>
      </c>
      <c r="M88" s="277">
        <f>_xlfn.XLOOKUP(A88,[27]县本级公共预算支出决算情况表!$A:$A,[27]县本级公共预算支出决算情况表!$H:$H,0)</f>
        <v>5.6579</v>
      </c>
      <c r="N88" s="349">
        <f t="shared" si="21"/>
        <v>-1</v>
      </c>
      <c r="O88" s="350"/>
      <c r="P88" s="21"/>
    </row>
    <row r="89" ht="16" customHeight="1" spans="1:16">
      <c r="A89" s="330">
        <v>2013602</v>
      </c>
      <c r="B89" s="333" t="s">
        <v>336</v>
      </c>
      <c r="C89" s="277">
        <v>1</v>
      </c>
      <c r="D89" s="277">
        <v>1</v>
      </c>
      <c r="E89" s="332">
        <v>0</v>
      </c>
      <c r="F89" s="332">
        <v>0</v>
      </c>
      <c r="G89" s="277">
        <f t="shared" si="19"/>
        <v>1</v>
      </c>
      <c r="H89" s="332">
        <v>0</v>
      </c>
      <c r="I89" s="277">
        <v>0</v>
      </c>
      <c r="J89" s="348">
        <f t="shared" si="20"/>
        <v>0</v>
      </c>
      <c r="K89" s="277">
        <v>0</v>
      </c>
      <c r="L89" s="277">
        <v>0</v>
      </c>
      <c r="M89" s="277">
        <f>_xlfn.XLOOKUP(A89,[27]县本级公共预算支出决算情况表!$A:$A,[27]县本级公共预算支出决算情况表!$H:$H,0)</f>
        <v>5.6579</v>
      </c>
      <c r="N89" s="349">
        <f t="shared" si="21"/>
        <v>-1</v>
      </c>
      <c r="O89" s="350"/>
      <c r="P89" s="21"/>
    </row>
    <row r="90" ht="16" customHeight="1" spans="1:16">
      <c r="A90" s="330">
        <v>20138</v>
      </c>
      <c r="B90" s="331" t="s">
        <v>121</v>
      </c>
      <c r="C90" s="277">
        <v>1456</v>
      </c>
      <c r="D90" s="332">
        <f>SUM(D91:D97)</f>
        <v>1458</v>
      </c>
      <c r="E90" s="332">
        <f>SUM(E91:E97)</f>
        <v>1.68</v>
      </c>
      <c r="F90" s="332">
        <f>SUM(F91:F97)</f>
        <v>15</v>
      </c>
      <c r="G90" s="277">
        <f t="shared" si="19"/>
        <v>1474.68</v>
      </c>
      <c r="H90" s="332">
        <v>1388.819892</v>
      </c>
      <c r="I90" s="277">
        <v>1378.819892</v>
      </c>
      <c r="J90" s="348">
        <f t="shared" si="20"/>
        <v>0.94569265569273</v>
      </c>
      <c r="K90" s="332">
        <f>SUM(K91:K97)</f>
        <v>0</v>
      </c>
      <c r="L90" s="332">
        <f>SUM(L91:L97)</f>
        <v>10</v>
      </c>
      <c r="M90" s="277">
        <f>_xlfn.XLOOKUP(A90,[27]县本级公共预算支出决算情况表!$A:$A,[27]县本级公共预算支出决算情况表!$H:$H,0)</f>
        <v>1452.339129</v>
      </c>
      <c r="N90" s="349">
        <f t="shared" si="21"/>
        <v>-0.0437358160581515</v>
      </c>
      <c r="O90" s="350"/>
      <c r="P90" s="21"/>
    </row>
    <row r="91" ht="16" customHeight="1" spans="1:16">
      <c r="A91" s="330">
        <v>2013801</v>
      </c>
      <c r="B91" s="333" t="s">
        <v>335</v>
      </c>
      <c r="C91" s="277">
        <v>1142</v>
      </c>
      <c r="D91" s="277">
        <v>1143</v>
      </c>
      <c r="E91" s="332">
        <v>0</v>
      </c>
      <c r="F91" s="332">
        <v>0</v>
      </c>
      <c r="G91" s="277">
        <f t="shared" si="19"/>
        <v>1143</v>
      </c>
      <c r="H91" s="332">
        <v>1147.165595</v>
      </c>
      <c r="I91" s="277">
        <v>1147.165595</v>
      </c>
      <c r="J91" s="348">
        <f t="shared" si="20"/>
        <v>1.00364444006999</v>
      </c>
      <c r="K91" s="277">
        <v>0</v>
      </c>
      <c r="L91" s="277">
        <v>0</v>
      </c>
      <c r="M91" s="277">
        <f>_xlfn.XLOOKUP(A91,[27]县本级公共预算支出决算情况表!$A:$A,[27]县本级公共预算支出决算情况表!$H:$H,0)</f>
        <v>1237.312335</v>
      </c>
      <c r="N91" s="349">
        <f t="shared" si="21"/>
        <v>-0.0728568991434164</v>
      </c>
      <c r="O91" s="350"/>
      <c r="P91" s="21"/>
    </row>
    <row r="92" ht="16" customHeight="1" spans="1:16">
      <c r="A92" s="330">
        <v>2013802</v>
      </c>
      <c r="B92" s="333" t="s">
        <v>336</v>
      </c>
      <c r="C92" s="277">
        <v>226</v>
      </c>
      <c r="D92" s="277">
        <v>226</v>
      </c>
      <c r="E92" s="332">
        <v>0</v>
      </c>
      <c r="F92" s="332">
        <v>0</v>
      </c>
      <c r="G92" s="277">
        <f t="shared" si="19"/>
        <v>226</v>
      </c>
      <c r="H92" s="332">
        <v>170.744297</v>
      </c>
      <c r="I92" s="277">
        <v>170.744297</v>
      </c>
      <c r="J92" s="348">
        <f t="shared" si="20"/>
        <v>0.755505738938053</v>
      </c>
      <c r="K92" s="277">
        <v>0</v>
      </c>
      <c r="L92" s="277">
        <v>0</v>
      </c>
      <c r="M92" s="277">
        <f>_xlfn.XLOOKUP(A92,[27]县本级公共预算支出决算情况表!$A:$A,[27]县本级公共预算支出决算情况表!$H:$H,0)</f>
        <v>148.245794</v>
      </c>
      <c r="N92" s="349">
        <f t="shared" si="21"/>
        <v>0.151764865585327</v>
      </c>
      <c r="O92" s="350"/>
      <c r="P92" s="21"/>
    </row>
    <row r="93" ht="16" customHeight="1" spans="1:16">
      <c r="A93" s="330">
        <v>2013804</v>
      </c>
      <c r="B93" s="333" t="s">
        <v>368</v>
      </c>
      <c r="C93" s="277">
        <v>8</v>
      </c>
      <c r="D93" s="277">
        <v>8</v>
      </c>
      <c r="E93" s="332">
        <v>0</v>
      </c>
      <c r="F93" s="332">
        <v>5</v>
      </c>
      <c r="G93" s="277">
        <f t="shared" si="19"/>
        <v>13</v>
      </c>
      <c r="H93" s="332">
        <v>7</v>
      </c>
      <c r="I93" s="277">
        <v>7</v>
      </c>
      <c r="J93" s="348">
        <f t="shared" si="20"/>
        <v>0.875</v>
      </c>
      <c r="K93" s="277">
        <v>0</v>
      </c>
      <c r="L93" s="277">
        <v>0</v>
      </c>
      <c r="M93" s="277">
        <f>_xlfn.XLOOKUP(A93,[27]县本级公共预算支出决算情况表!$A:$A,[27]县本级公共预算支出决算情况表!$H:$H,0)</f>
        <v>0</v>
      </c>
      <c r="N93" s="349" t="str">
        <f t="shared" si="21"/>
        <v>-</v>
      </c>
      <c r="O93" s="350"/>
      <c r="P93" s="21"/>
    </row>
    <row r="94" ht="16" customHeight="1" spans="1:16">
      <c r="A94" s="330">
        <v>2013812</v>
      </c>
      <c r="B94" s="333" t="s">
        <v>369</v>
      </c>
      <c r="C94" s="332">
        <v>0</v>
      </c>
      <c r="D94" s="332">
        <v>0</v>
      </c>
      <c r="E94" s="332">
        <v>0</v>
      </c>
      <c r="F94" s="332">
        <v>10</v>
      </c>
      <c r="G94" s="277">
        <f t="shared" si="19"/>
        <v>10</v>
      </c>
      <c r="H94" s="332">
        <v>10</v>
      </c>
      <c r="I94" s="277">
        <v>0</v>
      </c>
      <c r="J94" s="348" t="str">
        <f t="shared" si="20"/>
        <v>-</v>
      </c>
      <c r="K94" s="277">
        <v>0</v>
      </c>
      <c r="L94" s="277">
        <v>10</v>
      </c>
      <c r="M94" s="277">
        <f>_xlfn.XLOOKUP(A94,[27]县本级公共预算支出决算情况表!$A:$A,[27]县本级公共预算支出决算情况表!$H:$H,0)</f>
        <v>0</v>
      </c>
      <c r="N94" s="349" t="str">
        <f t="shared" si="21"/>
        <v>-</v>
      </c>
      <c r="O94" s="350"/>
      <c r="P94" s="21"/>
    </row>
    <row r="95" ht="16" customHeight="1" spans="1:16">
      <c r="A95" s="330">
        <v>2013815</v>
      </c>
      <c r="B95" s="333" t="s">
        <v>370</v>
      </c>
      <c r="C95" s="332">
        <v>0</v>
      </c>
      <c r="D95" s="332">
        <v>0</v>
      </c>
      <c r="E95" s="332">
        <v>0</v>
      </c>
      <c r="F95" s="332">
        <v>0</v>
      </c>
      <c r="G95" s="277">
        <f t="shared" si="19"/>
        <v>0</v>
      </c>
      <c r="H95" s="332">
        <v>0</v>
      </c>
      <c r="I95" s="277">
        <v>0</v>
      </c>
      <c r="J95" s="348" t="str">
        <f t="shared" si="20"/>
        <v>-</v>
      </c>
      <c r="K95" s="277">
        <v>0</v>
      </c>
      <c r="L95" s="277">
        <v>0</v>
      </c>
      <c r="M95" s="277">
        <f>_xlfn.XLOOKUP(A95,[27]县本级公共预算支出决算情况表!$A:$A,[27]县本级公共预算支出决算情况表!$H:$H,0)</f>
        <v>0</v>
      </c>
      <c r="N95" s="349" t="str">
        <f t="shared" si="21"/>
        <v>-</v>
      </c>
      <c r="O95" s="350"/>
      <c r="P95" s="21"/>
    </row>
    <row r="96" ht="16" customHeight="1" spans="1:16">
      <c r="A96" s="330">
        <v>2013816</v>
      </c>
      <c r="B96" s="333" t="s">
        <v>371</v>
      </c>
      <c r="C96" s="277">
        <v>29</v>
      </c>
      <c r="D96" s="277">
        <v>29</v>
      </c>
      <c r="E96" s="332">
        <v>1.68</v>
      </c>
      <c r="F96" s="332">
        <v>0</v>
      </c>
      <c r="G96" s="277">
        <f t="shared" si="19"/>
        <v>30.68</v>
      </c>
      <c r="H96" s="332">
        <v>1.91</v>
      </c>
      <c r="I96" s="277">
        <v>1.91</v>
      </c>
      <c r="J96" s="348">
        <f t="shared" si="20"/>
        <v>0.0658620689655172</v>
      </c>
      <c r="K96" s="277">
        <v>0</v>
      </c>
      <c r="L96" s="277">
        <v>0</v>
      </c>
      <c r="M96" s="277">
        <f>_xlfn.XLOOKUP(A96,[27]县本级公共预算支出决算情况表!$A:$A,[27]县本级公共预算支出决算情况表!$H:$H,0)</f>
        <v>16.781</v>
      </c>
      <c r="N96" s="349">
        <f t="shared" si="21"/>
        <v>-0.886180799713962</v>
      </c>
      <c r="O96" s="350"/>
      <c r="P96" s="21"/>
    </row>
    <row r="97" ht="16" customHeight="1" spans="1:16">
      <c r="A97" s="330">
        <v>2013899</v>
      </c>
      <c r="B97" s="333" t="s">
        <v>372</v>
      </c>
      <c r="C97" s="277">
        <v>52</v>
      </c>
      <c r="D97" s="277">
        <v>52</v>
      </c>
      <c r="E97" s="332">
        <v>0</v>
      </c>
      <c r="F97" s="332">
        <v>0</v>
      </c>
      <c r="G97" s="277">
        <f t="shared" si="19"/>
        <v>52</v>
      </c>
      <c r="H97" s="332">
        <v>52</v>
      </c>
      <c r="I97" s="277">
        <v>52</v>
      </c>
      <c r="J97" s="348">
        <f t="shared" si="20"/>
        <v>1</v>
      </c>
      <c r="K97" s="277">
        <v>0</v>
      </c>
      <c r="L97" s="277">
        <v>0</v>
      </c>
      <c r="M97" s="277">
        <f>_xlfn.XLOOKUP(A97,[27]县本级公共预算支出决算情况表!$A:$A,[27]县本级公共预算支出决算情况表!$H:$H,0)</f>
        <v>50</v>
      </c>
      <c r="N97" s="349">
        <f t="shared" si="21"/>
        <v>0.04</v>
      </c>
      <c r="O97" s="350"/>
      <c r="P97" s="21"/>
    </row>
    <row r="98" ht="16" customHeight="1" spans="1:16">
      <c r="A98" s="330">
        <v>20140</v>
      </c>
      <c r="B98" s="333" t="s">
        <v>122</v>
      </c>
      <c r="C98" s="277">
        <v>349</v>
      </c>
      <c r="D98" s="332">
        <f>SUM(D100)</f>
        <v>340</v>
      </c>
      <c r="E98" s="332">
        <f>SUM(E100)</f>
        <v>0</v>
      </c>
      <c r="F98" s="332">
        <f>SUM(F99:F100)</f>
        <v>0.75</v>
      </c>
      <c r="G98" s="277">
        <f t="shared" si="19"/>
        <v>340.75</v>
      </c>
      <c r="H98" s="332">
        <v>332.842538</v>
      </c>
      <c r="I98" s="277">
        <v>332.092538</v>
      </c>
      <c r="J98" s="348">
        <f t="shared" si="20"/>
        <v>0.976742758823529</v>
      </c>
      <c r="K98" s="332">
        <f>SUM(K99:K100)</f>
        <v>0</v>
      </c>
      <c r="L98" s="332">
        <f>SUM(L99:L100)</f>
        <v>0.75</v>
      </c>
      <c r="M98" s="277">
        <f>_xlfn.XLOOKUP(A98,[27]县本级公共预算支出决算情况表!$A:$A,[27]县本级公共预算支出决算情况表!$H:$H,0)</f>
        <v>0</v>
      </c>
      <c r="N98" s="349" t="str">
        <f t="shared" si="21"/>
        <v>-</v>
      </c>
      <c r="O98" s="350"/>
      <c r="P98" s="21"/>
    </row>
    <row r="99" ht="16" customHeight="1" spans="1:16">
      <c r="A99" s="330">
        <v>2014002</v>
      </c>
      <c r="B99" s="333" t="s">
        <v>336</v>
      </c>
      <c r="C99" s="277">
        <v>0</v>
      </c>
      <c r="D99" s="277">
        <v>0</v>
      </c>
      <c r="E99" s="332">
        <v>0</v>
      </c>
      <c r="F99" s="332">
        <v>0.75</v>
      </c>
      <c r="G99" s="277">
        <f t="shared" si="19"/>
        <v>0.75</v>
      </c>
      <c r="H99" s="332">
        <v>0.75</v>
      </c>
      <c r="I99" s="277">
        <v>0</v>
      </c>
      <c r="J99" s="348" t="str">
        <f t="shared" si="20"/>
        <v>-</v>
      </c>
      <c r="K99" s="277">
        <v>0</v>
      </c>
      <c r="L99" s="277">
        <v>0.75</v>
      </c>
      <c r="M99" s="277">
        <f>_xlfn.XLOOKUP(A99,[27]县本级公共预算支出决算情况表!$A:$A,[27]县本级公共预算支出决算情况表!$H:$H,0)</f>
        <v>0</v>
      </c>
      <c r="N99" s="349" t="str">
        <f t="shared" si="21"/>
        <v>-</v>
      </c>
      <c r="O99" s="350"/>
      <c r="P99" s="21"/>
    </row>
    <row r="100" ht="16" customHeight="1" spans="1:16">
      <c r="A100" s="330">
        <v>2014004</v>
      </c>
      <c r="B100" s="333" t="s">
        <v>373</v>
      </c>
      <c r="C100" s="277">
        <v>349</v>
      </c>
      <c r="D100" s="277">
        <v>340</v>
      </c>
      <c r="E100" s="332">
        <v>0</v>
      </c>
      <c r="F100" s="332">
        <v>0</v>
      </c>
      <c r="G100" s="277">
        <f t="shared" si="19"/>
        <v>340</v>
      </c>
      <c r="H100" s="332">
        <v>332.092538</v>
      </c>
      <c r="I100" s="277">
        <v>332.092538</v>
      </c>
      <c r="J100" s="348">
        <f t="shared" si="20"/>
        <v>0.976742758823529</v>
      </c>
      <c r="K100" s="277">
        <v>0</v>
      </c>
      <c r="L100" s="277">
        <v>0</v>
      </c>
      <c r="M100" s="277">
        <f>_xlfn.XLOOKUP(A100,[27]县本级公共预算支出决算情况表!$A:$A,[27]县本级公共预算支出决算情况表!$H:$H,0)</f>
        <v>0</v>
      </c>
      <c r="N100" s="349" t="str">
        <f t="shared" si="21"/>
        <v>-</v>
      </c>
      <c r="O100" s="350"/>
      <c r="P100" s="21"/>
    </row>
    <row r="101" ht="16" customHeight="1" spans="1:16">
      <c r="A101" s="330">
        <v>20199</v>
      </c>
      <c r="B101" s="331" t="s">
        <v>374</v>
      </c>
      <c r="C101" s="277">
        <v>353</v>
      </c>
      <c r="D101" s="332">
        <f>SUM(D102)</f>
        <v>654</v>
      </c>
      <c r="E101" s="332">
        <f>SUM(E102)</f>
        <v>391.945538</v>
      </c>
      <c r="F101" s="332">
        <f>SUM(F102)</f>
        <v>17.384</v>
      </c>
      <c r="G101" s="277">
        <f t="shared" si="19"/>
        <v>1063.329538</v>
      </c>
      <c r="H101" s="332">
        <v>548.83989</v>
      </c>
      <c r="I101" s="277">
        <v>205.360767</v>
      </c>
      <c r="J101" s="348">
        <f t="shared" si="20"/>
        <v>0.314007288990826</v>
      </c>
      <c r="K101" s="332">
        <f t="shared" ref="K101:M101" si="27">SUM(K102)</f>
        <v>343.479123</v>
      </c>
      <c r="L101" s="332">
        <f t="shared" si="27"/>
        <v>0</v>
      </c>
      <c r="M101" s="277">
        <f>_xlfn.XLOOKUP(A101,[27]县本级公共预算支出决算情况表!$A:$A,[27]县本级公共预算支出决算情况表!$H:$H,0)</f>
        <v>123.651046</v>
      </c>
      <c r="N101" s="349">
        <f t="shared" si="21"/>
        <v>3.43861906352171</v>
      </c>
      <c r="O101" s="350"/>
      <c r="P101" s="21"/>
    </row>
    <row r="102" ht="16" customHeight="1" spans="1:16">
      <c r="A102" s="330">
        <v>2019999</v>
      </c>
      <c r="B102" s="333" t="s">
        <v>123</v>
      </c>
      <c r="C102" s="277">
        <v>353</v>
      </c>
      <c r="D102" s="277">
        <v>654</v>
      </c>
      <c r="E102" s="332">
        <v>391.945538</v>
      </c>
      <c r="F102" s="332">
        <v>17.384</v>
      </c>
      <c r="G102" s="277">
        <f t="shared" si="19"/>
        <v>1063.329538</v>
      </c>
      <c r="H102" s="332">
        <v>548.83989</v>
      </c>
      <c r="I102" s="277">
        <v>205.360767</v>
      </c>
      <c r="J102" s="348">
        <f t="shared" si="20"/>
        <v>0.314007288990826</v>
      </c>
      <c r="K102" s="277">
        <v>343.479123</v>
      </c>
      <c r="L102" s="277">
        <v>0</v>
      </c>
      <c r="M102" s="277">
        <f>_xlfn.XLOOKUP(A102,[27]县本级公共预算支出决算情况表!$A:$A,[27]县本级公共预算支出决算情况表!$H:$H,0)</f>
        <v>123.651046</v>
      </c>
      <c r="N102" s="349">
        <f t="shared" si="21"/>
        <v>3.43861906352171</v>
      </c>
      <c r="O102" s="350"/>
      <c r="P102" s="21"/>
    </row>
    <row r="103" ht="16" customHeight="1" spans="1:16">
      <c r="A103" s="327">
        <v>203</v>
      </c>
      <c r="B103" s="351" t="s">
        <v>124</v>
      </c>
      <c r="C103" s="329">
        <v>0</v>
      </c>
      <c r="D103" s="352">
        <f>SUM(D104,D107)</f>
        <v>0</v>
      </c>
      <c r="E103" s="352">
        <f>SUM(E104,E107)</f>
        <v>0</v>
      </c>
      <c r="F103" s="352">
        <f>SUM(F104,F107)</f>
        <v>0</v>
      </c>
      <c r="G103" s="329">
        <f t="shared" si="19"/>
        <v>0</v>
      </c>
      <c r="H103" s="352">
        <f t="shared" ref="H103:M103" si="28">SUM(H104,H107)</f>
        <v>0</v>
      </c>
      <c r="I103" s="329">
        <v>0</v>
      </c>
      <c r="J103" s="346" t="str">
        <f t="shared" si="20"/>
        <v>-</v>
      </c>
      <c r="K103" s="352">
        <f t="shared" si="28"/>
        <v>0</v>
      </c>
      <c r="L103" s="352">
        <f t="shared" si="28"/>
        <v>0</v>
      </c>
      <c r="M103" s="329">
        <f>_xlfn.XLOOKUP(A103,[27]县本级公共预算支出决算情况表!$A:$A,[27]县本级公共预算支出决算情况表!$H:$H,0)</f>
        <v>196.47</v>
      </c>
      <c r="N103" s="344">
        <f t="shared" si="21"/>
        <v>-1</v>
      </c>
      <c r="O103" s="350"/>
      <c r="P103" s="21"/>
    </row>
    <row r="104" ht="16" customHeight="1" spans="1:16">
      <c r="A104" s="330">
        <v>20306</v>
      </c>
      <c r="B104" s="331" t="s">
        <v>125</v>
      </c>
      <c r="C104" s="277">
        <v>0</v>
      </c>
      <c r="D104" s="332">
        <f>SUM(D105:D106)</f>
        <v>0</v>
      </c>
      <c r="E104" s="332">
        <f>SUM(E105:E106)</f>
        <v>0</v>
      </c>
      <c r="F104" s="332">
        <f>SUM(F105:F106)</f>
        <v>0</v>
      </c>
      <c r="G104" s="277">
        <f t="shared" si="19"/>
        <v>0</v>
      </c>
      <c r="H104" s="332">
        <v>0</v>
      </c>
      <c r="I104" s="277">
        <v>0</v>
      </c>
      <c r="J104" s="348" t="str">
        <f t="shared" si="20"/>
        <v>-</v>
      </c>
      <c r="K104" s="332">
        <f>SUM(K105:K106)</f>
        <v>0</v>
      </c>
      <c r="L104" s="332">
        <f>SUM(L105:L106)</f>
        <v>0</v>
      </c>
      <c r="M104" s="277">
        <f>_xlfn.XLOOKUP(A104,[27]县本级公共预算支出决算情况表!$A:$A,[27]县本级公共预算支出决算情况表!$H:$H,0)</f>
        <v>190</v>
      </c>
      <c r="N104" s="349">
        <f t="shared" si="21"/>
        <v>-1</v>
      </c>
      <c r="O104" s="350"/>
      <c r="P104" s="21"/>
    </row>
    <row r="105" ht="16" customHeight="1" spans="1:16">
      <c r="A105" s="330">
        <v>2030601</v>
      </c>
      <c r="B105" s="333" t="s">
        <v>375</v>
      </c>
      <c r="C105" s="277">
        <v>0</v>
      </c>
      <c r="D105" s="277">
        <v>0</v>
      </c>
      <c r="E105" s="332">
        <v>0</v>
      </c>
      <c r="F105" s="332">
        <v>0</v>
      </c>
      <c r="G105" s="277">
        <f t="shared" si="19"/>
        <v>0</v>
      </c>
      <c r="H105" s="332">
        <v>0</v>
      </c>
      <c r="I105" s="277">
        <v>0</v>
      </c>
      <c r="J105" s="348" t="str">
        <f t="shared" si="20"/>
        <v>-</v>
      </c>
      <c r="K105" s="277">
        <v>0</v>
      </c>
      <c r="L105" s="277">
        <v>0</v>
      </c>
      <c r="M105" s="277">
        <f>_xlfn.XLOOKUP(A105,[27]县本级公共预算支出决算情况表!$A:$A,[27]县本级公共预算支出决算情况表!$H:$H,0)</f>
        <v>85</v>
      </c>
      <c r="N105" s="349">
        <f t="shared" si="21"/>
        <v>-1</v>
      </c>
      <c r="O105" s="350"/>
      <c r="P105" s="21"/>
    </row>
    <row r="106" ht="16" customHeight="1" spans="1:16">
      <c r="A106" s="330">
        <v>2030607</v>
      </c>
      <c r="B106" s="333" t="s">
        <v>376</v>
      </c>
      <c r="C106" s="277">
        <v>0</v>
      </c>
      <c r="D106" s="277">
        <v>0</v>
      </c>
      <c r="E106" s="332">
        <v>0</v>
      </c>
      <c r="F106" s="332">
        <v>0</v>
      </c>
      <c r="G106" s="277">
        <f t="shared" si="19"/>
        <v>0</v>
      </c>
      <c r="H106" s="332">
        <v>0</v>
      </c>
      <c r="I106" s="277">
        <v>0</v>
      </c>
      <c r="J106" s="348" t="str">
        <f t="shared" si="20"/>
        <v>-</v>
      </c>
      <c r="K106" s="277">
        <v>0</v>
      </c>
      <c r="L106" s="277">
        <v>0</v>
      </c>
      <c r="M106" s="277">
        <f>_xlfn.XLOOKUP(A106,[27]县本级公共预算支出决算情况表!$A:$A,[27]县本级公共预算支出决算情况表!$H:$H,0)</f>
        <v>105</v>
      </c>
      <c r="N106" s="349">
        <f t="shared" si="21"/>
        <v>-1</v>
      </c>
      <c r="O106" s="350"/>
      <c r="P106" s="21"/>
    </row>
    <row r="107" ht="16" customHeight="1" spans="1:16">
      <c r="A107" s="330">
        <v>20399</v>
      </c>
      <c r="B107" s="331" t="s">
        <v>126</v>
      </c>
      <c r="C107" s="277">
        <v>0</v>
      </c>
      <c r="D107" s="332">
        <f>SUM(D108)</f>
        <v>0</v>
      </c>
      <c r="E107" s="332">
        <f>SUM(E108)</f>
        <v>0</v>
      </c>
      <c r="F107" s="332">
        <f>SUM(F108)</f>
        <v>0</v>
      </c>
      <c r="G107" s="277">
        <f t="shared" si="19"/>
        <v>0</v>
      </c>
      <c r="H107" s="332">
        <v>0</v>
      </c>
      <c r="I107" s="277">
        <v>0</v>
      </c>
      <c r="J107" s="348" t="str">
        <f t="shared" si="20"/>
        <v>-</v>
      </c>
      <c r="K107" s="332">
        <f>SUM(K108)</f>
        <v>0</v>
      </c>
      <c r="L107" s="332">
        <f>SUM(L108)</f>
        <v>0</v>
      </c>
      <c r="M107" s="277">
        <f>_xlfn.XLOOKUP(A107,[27]县本级公共预算支出决算情况表!$A:$A,[27]县本级公共预算支出决算情况表!$H:$H,0)</f>
        <v>6.47</v>
      </c>
      <c r="N107" s="349">
        <f t="shared" si="21"/>
        <v>-1</v>
      </c>
      <c r="O107" s="350"/>
      <c r="P107" s="21"/>
    </row>
    <row r="108" ht="16" customHeight="1" spans="1:16">
      <c r="A108" s="330">
        <v>2039999</v>
      </c>
      <c r="B108" s="333" t="s">
        <v>126</v>
      </c>
      <c r="C108" s="277">
        <v>0</v>
      </c>
      <c r="D108" s="277">
        <v>0</v>
      </c>
      <c r="E108" s="332">
        <v>0</v>
      </c>
      <c r="F108" s="332">
        <v>0</v>
      </c>
      <c r="G108" s="277">
        <f t="shared" si="19"/>
        <v>0</v>
      </c>
      <c r="H108" s="332">
        <v>0</v>
      </c>
      <c r="I108" s="277">
        <v>0</v>
      </c>
      <c r="J108" s="348" t="str">
        <f t="shared" si="20"/>
        <v>-</v>
      </c>
      <c r="K108" s="277">
        <v>0</v>
      </c>
      <c r="L108" s="277">
        <v>0</v>
      </c>
      <c r="M108" s="277">
        <f>_xlfn.XLOOKUP(A108,[27]县本级公共预算支出决算情况表!$A:$A,[27]县本级公共预算支出决算情况表!$H:$H,0)</f>
        <v>6.47</v>
      </c>
      <c r="N108" s="349">
        <f t="shared" si="21"/>
        <v>-1</v>
      </c>
      <c r="O108" s="350"/>
      <c r="P108" s="21"/>
    </row>
    <row r="109" spans="1:16">
      <c r="A109" s="327">
        <v>204</v>
      </c>
      <c r="B109" s="351" t="s">
        <v>127</v>
      </c>
      <c r="C109" s="329">
        <v>16790</v>
      </c>
      <c r="D109" s="352">
        <f>SUM(D110,D121,D119,D124,D132,D134)</f>
        <v>16904</v>
      </c>
      <c r="E109" s="352">
        <f>SUM(E110,E121,E119,E124,E132,E134)</f>
        <v>2464.128057</v>
      </c>
      <c r="F109" s="352">
        <f>SUM(F110,F121,F119,F124,F132,F134)</f>
        <v>1058</v>
      </c>
      <c r="G109" s="329">
        <f t="shared" si="19"/>
        <v>20426.128057</v>
      </c>
      <c r="H109" s="352">
        <f>SUM(H110,H121,H124,H134)</f>
        <v>14034.068664</v>
      </c>
      <c r="I109" s="329">
        <v>12100.568263</v>
      </c>
      <c r="J109" s="346">
        <f t="shared" si="20"/>
        <v>0.715840526680076</v>
      </c>
      <c r="K109" s="352">
        <f t="shared" ref="K109:M109" si="29">SUM(K110,K121,K124,K134,K119)</f>
        <v>1115.901111</v>
      </c>
      <c r="L109" s="352">
        <f t="shared" si="29"/>
        <v>817.59929</v>
      </c>
      <c r="M109" s="329">
        <f>_xlfn.XLOOKUP(A109,[27]县本级公共预算支出决算情况表!$A:$A,[27]县本级公共预算支出决算情况表!$H:$H,0)</f>
        <v>15618.066934</v>
      </c>
      <c r="N109" s="344">
        <f t="shared" si="21"/>
        <v>-0.101420891374956</v>
      </c>
      <c r="O109" s="350"/>
      <c r="P109" s="21"/>
    </row>
    <row r="110" spans="1:16">
      <c r="A110" s="330">
        <v>20402</v>
      </c>
      <c r="B110" s="353" t="s">
        <v>129</v>
      </c>
      <c r="C110" s="277">
        <v>15444</v>
      </c>
      <c r="D110" s="332">
        <f>SUM(D111:D118)</f>
        <v>14967</v>
      </c>
      <c r="E110" s="332">
        <f>SUM(E111:E118)</f>
        <v>2332.628855</v>
      </c>
      <c r="F110" s="332">
        <f>SUM(F111:F118)</f>
        <v>918</v>
      </c>
      <c r="G110" s="277">
        <f t="shared" si="19"/>
        <v>18217.628855</v>
      </c>
      <c r="H110" s="332">
        <v>12664.420523</v>
      </c>
      <c r="I110" s="277">
        <v>10883.921281</v>
      </c>
      <c r="J110" s="348">
        <f t="shared" ref="J110:J136" si="30">IFERROR(I110/D110,"-")</f>
        <v>0.727194580142981</v>
      </c>
      <c r="K110" s="332">
        <f t="shared" ref="K110:M110" si="31">SUM(K111:K118)</f>
        <v>1014.925414</v>
      </c>
      <c r="L110" s="332">
        <f t="shared" si="31"/>
        <v>765.573828</v>
      </c>
      <c r="M110" s="277">
        <f>_xlfn.XLOOKUP(A110,[27]县本级公共预算支出决算情况表!$A:$A,[27]县本级公共预算支出决算情况表!$H:$H,0)</f>
        <v>14392.764284</v>
      </c>
      <c r="N110" s="349">
        <f t="shared" ref="N110:N136" si="32">IFERROR(H110/M110-1,"-")</f>
        <v>-0.12008421223999</v>
      </c>
      <c r="O110" s="350"/>
      <c r="P110" s="21"/>
    </row>
    <row r="111" spans="1:16">
      <c r="A111" s="330">
        <v>2040201</v>
      </c>
      <c r="B111" s="333" t="s">
        <v>335</v>
      </c>
      <c r="C111" s="277">
        <v>8867</v>
      </c>
      <c r="D111" s="277">
        <v>9123</v>
      </c>
      <c r="E111" s="332">
        <v>0</v>
      </c>
      <c r="F111" s="332">
        <v>0</v>
      </c>
      <c r="G111" s="277">
        <f t="shared" si="19"/>
        <v>9123</v>
      </c>
      <c r="H111" s="332">
        <v>9121.586029</v>
      </c>
      <c r="I111" s="277">
        <v>9121.586029</v>
      </c>
      <c r="J111" s="348">
        <f t="shared" si="30"/>
        <v>0.999845010303628</v>
      </c>
      <c r="K111" s="277">
        <v>0</v>
      </c>
      <c r="L111" s="277">
        <v>0</v>
      </c>
      <c r="M111" s="277">
        <f>_xlfn.XLOOKUP(A111,[27]县本级公共预算支出决算情况表!$A:$A,[27]县本级公共预算支出决算情况表!$H:$H,0)</f>
        <v>9372.949541</v>
      </c>
      <c r="N111" s="349">
        <f t="shared" si="32"/>
        <v>-0.0268179734565371</v>
      </c>
      <c r="O111" s="350"/>
      <c r="P111" s="21"/>
    </row>
    <row r="112" spans="1:16">
      <c r="A112" s="330">
        <v>2040202</v>
      </c>
      <c r="B112" s="333" t="s">
        <v>336</v>
      </c>
      <c r="C112" s="277">
        <v>408</v>
      </c>
      <c r="D112" s="277">
        <v>455</v>
      </c>
      <c r="E112" s="332">
        <v>98.49712</v>
      </c>
      <c r="F112" s="332">
        <v>0</v>
      </c>
      <c r="G112" s="277">
        <f t="shared" si="19"/>
        <v>553.49712</v>
      </c>
      <c r="H112" s="332">
        <v>485.007107</v>
      </c>
      <c r="I112" s="277">
        <v>411.483977</v>
      </c>
      <c r="J112" s="348">
        <f t="shared" si="30"/>
        <v>0.904360389010989</v>
      </c>
      <c r="K112" s="277">
        <v>73.52313</v>
      </c>
      <c r="L112" s="277">
        <v>0</v>
      </c>
      <c r="M112" s="277">
        <f>_xlfn.XLOOKUP(A112,[27]县本级公共预算支出决算情况表!$A:$A,[27]县本级公共预算支出决算情况表!$H:$H,0)</f>
        <v>755.568646</v>
      </c>
      <c r="N112" s="349">
        <f t="shared" si="32"/>
        <v>-0.358089950439791</v>
      </c>
      <c r="O112" s="350"/>
      <c r="P112" s="21"/>
    </row>
    <row r="113" spans="1:16">
      <c r="A113" s="330">
        <v>2040203</v>
      </c>
      <c r="B113" s="333" t="s">
        <v>341</v>
      </c>
      <c r="C113" s="277">
        <v>218</v>
      </c>
      <c r="D113" s="277">
        <v>240</v>
      </c>
      <c r="E113" s="332">
        <v>0</v>
      </c>
      <c r="F113" s="332">
        <v>0</v>
      </c>
      <c r="G113" s="277">
        <f t="shared" si="19"/>
        <v>240</v>
      </c>
      <c r="H113" s="332">
        <v>237.086301</v>
      </c>
      <c r="I113" s="277">
        <v>237.086301</v>
      </c>
      <c r="J113" s="348">
        <f t="shared" si="30"/>
        <v>0.9878595875</v>
      </c>
      <c r="K113" s="277">
        <v>0</v>
      </c>
      <c r="L113" s="277">
        <v>0</v>
      </c>
      <c r="M113" s="277">
        <f>_xlfn.XLOOKUP(A113,[27]县本级公共预算支出决算情况表!$A:$A,[27]县本级公共预算支出决算情况表!$H:$H,0)</f>
        <v>281.117717</v>
      </c>
      <c r="N113" s="349">
        <f t="shared" si="32"/>
        <v>-0.15662981497534</v>
      </c>
      <c r="O113" s="350"/>
      <c r="P113" s="21"/>
    </row>
    <row r="114" spans="1:16">
      <c r="A114" s="330">
        <v>2040219</v>
      </c>
      <c r="B114" s="333" t="s">
        <v>357</v>
      </c>
      <c r="C114" s="277">
        <v>100</v>
      </c>
      <c r="D114" s="277">
        <v>100</v>
      </c>
      <c r="E114" s="332">
        <v>399</v>
      </c>
      <c r="F114" s="332">
        <v>0</v>
      </c>
      <c r="G114" s="277">
        <f t="shared" si="19"/>
        <v>499</v>
      </c>
      <c r="H114" s="332">
        <v>20</v>
      </c>
      <c r="I114" s="277">
        <v>20</v>
      </c>
      <c r="J114" s="348">
        <f t="shared" si="30"/>
        <v>0.2</v>
      </c>
      <c r="K114" s="277">
        <v>0</v>
      </c>
      <c r="L114" s="277">
        <v>0</v>
      </c>
      <c r="M114" s="277">
        <f>_xlfn.XLOOKUP(A114,[27]县本级公共预算支出决算情况表!$A:$A,[27]县本级公共预算支出决算情况表!$H:$H,0)</f>
        <v>96</v>
      </c>
      <c r="N114" s="349">
        <f t="shared" si="32"/>
        <v>-0.791666666666667</v>
      </c>
      <c r="O114" s="350"/>
      <c r="P114" s="21"/>
    </row>
    <row r="115" spans="1:16">
      <c r="A115" s="330">
        <v>2040220</v>
      </c>
      <c r="B115" s="333" t="s">
        <v>377</v>
      </c>
      <c r="C115" s="277">
        <v>0</v>
      </c>
      <c r="D115" s="277">
        <v>0</v>
      </c>
      <c r="E115" s="332">
        <v>378.950488</v>
      </c>
      <c r="F115" s="332">
        <v>918</v>
      </c>
      <c r="G115" s="277">
        <f t="shared" si="19"/>
        <v>1296.950488</v>
      </c>
      <c r="H115" s="332">
        <v>1124.524316</v>
      </c>
      <c r="I115" s="277">
        <v>0</v>
      </c>
      <c r="J115" s="348" t="str">
        <f t="shared" si="30"/>
        <v>-</v>
      </c>
      <c r="K115" s="277">
        <v>378.950488</v>
      </c>
      <c r="L115" s="277">
        <v>745.573828</v>
      </c>
      <c r="M115" s="277">
        <f>_xlfn.XLOOKUP(A115,[27]县本级公共预算支出决算情况表!$A:$A,[27]县本级公共预算支出决算情况表!$H:$H,0)</f>
        <v>1582.416649</v>
      </c>
      <c r="N115" s="349">
        <f t="shared" si="32"/>
        <v>-0.289362686678861</v>
      </c>
      <c r="O115" s="350"/>
      <c r="P115" s="21"/>
    </row>
    <row r="116" spans="1:16">
      <c r="A116" s="330">
        <v>2040221</v>
      </c>
      <c r="B116" s="333" t="s">
        <v>335</v>
      </c>
      <c r="C116" s="277">
        <v>335</v>
      </c>
      <c r="D116" s="277">
        <v>335</v>
      </c>
      <c r="E116" s="332">
        <v>26.955</v>
      </c>
      <c r="F116" s="332">
        <v>0</v>
      </c>
      <c r="G116" s="277">
        <f t="shared" si="19"/>
        <v>361.955</v>
      </c>
      <c r="H116" s="332">
        <v>125.69497</v>
      </c>
      <c r="I116" s="277">
        <v>125.69497</v>
      </c>
      <c r="J116" s="348">
        <f t="shared" si="30"/>
        <v>0.375208865671642</v>
      </c>
      <c r="K116" s="277">
        <v>0</v>
      </c>
      <c r="L116" s="277">
        <v>0</v>
      </c>
      <c r="M116" s="277">
        <f>_xlfn.XLOOKUP(A116,[27]县本级公共预算支出决算情况表!$A:$A,[27]县本级公共预算支出决算情况表!$H:$H,0)</f>
        <v>258.376894</v>
      </c>
      <c r="N116" s="349">
        <f t="shared" si="32"/>
        <v>-0.51352085686114</v>
      </c>
      <c r="O116" s="350"/>
      <c r="P116" s="21"/>
    </row>
    <row r="117" spans="1:16">
      <c r="A117" s="330">
        <v>2040250</v>
      </c>
      <c r="B117" s="333" t="s">
        <v>339</v>
      </c>
      <c r="C117" s="277">
        <v>57</v>
      </c>
      <c r="D117" s="277">
        <v>68</v>
      </c>
      <c r="E117" s="332">
        <v>0</v>
      </c>
      <c r="F117" s="332">
        <v>0</v>
      </c>
      <c r="G117" s="277">
        <f t="shared" si="19"/>
        <v>68</v>
      </c>
      <c r="H117" s="332">
        <v>57.0009</v>
      </c>
      <c r="I117" s="277">
        <v>57.0009</v>
      </c>
      <c r="J117" s="348">
        <f t="shared" si="30"/>
        <v>0.838248529411765</v>
      </c>
      <c r="K117" s="277">
        <v>0</v>
      </c>
      <c r="L117" s="277">
        <v>0</v>
      </c>
      <c r="M117" s="277">
        <f>_xlfn.XLOOKUP(A117,[27]县本级公共预算支出决算情况表!$A:$A,[27]县本级公共预算支出决算情况表!$H:$H,0)</f>
        <v>10</v>
      </c>
      <c r="N117" s="349">
        <f t="shared" si="32"/>
        <v>4.70009</v>
      </c>
      <c r="O117" s="350"/>
      <c r="P117" s="21"/>
    </row>
    <row r="118" spans="1:16">
      <c r="A118" s="330">
        <v>2040299</v>
      </c>
      <c r="B118" s="333" t="s">
        <v>378</v>
      </c>
      <c r="C118" s="277">
        <v>5459</v>
      </c>
      <c r="D118" s="277">
        <v>4646</v>
      </c>
      <c r="E118" s="332">
        <v>1429.226247</v>
      </c>
      <c r="F118" s="332">
        <v>0</v>
      </c>
      <c r="G118" s="277">
        <f t="shared" si="19"/>
        <v>6075.226247</v>
      </c>
      <c r="H118" s="332">
        <v>1493.5209</v>
      </c>
      <c r="I118" s="277">
        <v>911.069104</v>
      </c>
      <c r="J118" s="348">
        <f t="shared" si="30"/>
        <v>0.196097525613431</v>
      </c>
      <c r="K118" s="277">
        <v>562.451796</v>
      </c>
      <c r="L118" s="277">
        <v>20</v>
      </c>
      <c r="M118" s="277">
        <f>_xlfn.XLOOKUP(A118,[27]县本级公共预算支出决算情况表!$A:$A,[27]县本级公共预算支出决算情况表!$H:$H,0)</f>
        <v>2036.334837</v>
      </c>
      <c r="N118" s="349">
        <f t="shared" si="32"/>
        <v>-0.266564185386963</v>
      </c>
      <c r="O118" s="350"/>
      <c r="P118" s="21"/>
    </row>
    <row r="119" spans="1:16">
      <c r="A119" s="330">
        <v>20404</v>
      </c>
      <c r="B119" s="331" t="s">
        <v>130</v>
      </c>
      <c r="C119" s="277">
        <v>0</v>
      </c>
      <c r="D119" s="332">
        <f>SUM(D120)</f>
        <v>0</v>
      </c>
      <c r="E119" s="332">
        <f>SUM(E120)</f>
        <v>0</v>
      </c>
      <c r="F119" s="332">
        <f>SUM(F120)</f>
        <v>0</v>
      </c>
      <c r="G119" s="277">
        <f t="shared" si="19"/>
        <v>0</v>
      </c>
      <c r="H119" s="332">
        <v>0</v>
      </c>
      <c r="I119" s="277">
        <v>0</v>
      </c>
      <c r="J119" s="348" t="str">
        <f t="shared" si="30"/>
        <v>-</v>
      </c>
      <c r="K119" s="332">
        <f t="shared" ref="K119:M119" si="33">SUM(K120)</f>
        <v>0</v>
      </c>
      <c r="L119" s="332">
        <f t="shared" si="33"/>
        <v>0</v>
      </c>
      <c r="M119" s="277">
        <f>_xlfn.XLOOKUP(A119,[27]县本级公共预算支出决算情况表!$A:$A,[27]县本级公共预算支出决算情况表!$H:$H,0)</f>
        <v>0</v>
      </c>
      <c r="N119" s="349" t="str">
        <f t="shared" si="32"/>
        <v>-</v>
      </c>
      <c r="O119" s="350"/>
      <c r="P119" s="21"/>
    </row>
    <row r="120" spans="1:16">
      <c r="A120" s="330">
        <v>2040401</v>
      </c>
      <c r="B120" s="333" t="s">
        <v>335</v>
      </c>
      <c r="C120" s="277">
        <v>0</v>
      </c>
      <c r="D120" s="277">
        <v>0</v>
      </c>
      <c r="E120" s="332">
        <v>0</v>
      </c>
      <c r="F120" s="332">
        <v>0</v>
      </c>
      <c r="G120" s="277">
        <f t="shared" si="19"/>
        <v>0</v>
      </c>
      <c r="H120" s="332">
        <v>0</v>
      </c>
      <c r="I120" s="277">
        <v>0</v>
      </c>
      <c r="J120" s="348" t="str">
        <f t="shared" si="30"/>
        <v>-</v>
      </c>
      <c r="K120" s="277">
        <v>0</v>
      </c>
      <c r="L120" s="277">
        <v>0</v>
      </c>
      <c r="M120" s="277">
        <f>_xlfn.XLOOKUP(A120,[27]县本级公共预算支出决算情况表!$A:$A,[27]县本级公共预算支出决算情况表!$H:$H,0)</f>
        <v>0</v>
      </c>
      <c r="N120" s="349" t="str">
        <f t="shared" si="32"/>
        <v>-</v>
      </c>
      <c r="O120" s="350"/>
      <c r="P120" s="21"/>
    </row>
    <row r="121" spans="1:16">
      <c r="A121" s="330">
        <v>20405</v>
      </c>
      <c r="B121" s="331" t="s">
        <v>131</v>
      </c>
      <c r="C121" s="277">
        <v>101</v>
      </c>
      <c r="D121" s="332">
        <f>SUM(D122:D123)</f>
        <v>151</v>
      </c>
      <c r="E121" s="332">
        <f>SUM(E122)</f>
        <v>0</v>
      </c>
      <c r="F121" s="332">
        <f>SUM(F122)</f>
        <v>0</v>
      </c>
      <c r="G121" s="277">
        <f t="shared" si="19"/>
        <v>151</v>
      </c>
      <c r="H121" s="277">
        <v>134.586301</v>
      </c>
      <c r="I121" s="277">
        <v>134.586301</v>
      </c>
      <c r="J121" s="348">
        <f t="shared" si="30"/>
        <v>0.891300006622517</v>
      </c>
      <c r="K121" s="277">
        <f>SUM(K122:K123)</f>
        <v>0</v>
      </c>
      <c r="L121" s="277">
        <f>SUM(L122:L123)</f>
        <v>0</v>
      </c>
      <c r="M121" s="277">
        <f>_xlfn.XLOOKUP(A121,[27]县本级公共预算支出决算情况表!$A:$A,[27]县本级公共预算支出决算情况表!$H:$H,0)</f>
        <v>124.590968</v>
      </c>
      <c r="N121" s="349">
        <f t="shared" si="32"/>
        <v>0.0802251813309611</v>
      </c>
      <c r="O121" s="350"/>
      <c r="P121" s="21"/>
    </row>
    <row r="122" spans="1:16">
      <c r="A122" s="330">
        <v>2040501</v>
      </c>
      <c r="B122" s="333" t="s">
        <v>335</v>
      </c>
      <c r="C122" s="277">
        <v>101</v>
      </c>
      <c r="D122" s="277">
        <v>101</v>
      </c>
      <c r="E122" s="332">
        <v>0</v>
      </c>
      <c r="F122" s="332">
        <v>0</v>
      </c>
      <c r="G122" s="277">
        <f t="shared" si="19"/>
        <v>101</v>
      </c>
      <c r="H122" s="332">
        <v>84.586301</v>
      </c>
      <c r="I122" s="277">
        <v>84.586301</v>
      </c>
      <c r="J122" s="348">
        <f t="shared" si="30"/>
        <v>0.837488128712871</v>
      </c>
      <c r="K122" s="277">
        <v>0</v>
      </c>
      <c r="L122" s="277">
        <v>0</v>
      </c>
      <c r="M122" s="277">
        <f>_xlfn.XLOOKUP(A122,[27]县本级公共预算支出决算情况表!$A:$A,[27]县本级公共预算支出决算情况表!$H:$H,0)</f>
        <v>124.590968</v>
      </c>
      <c r="N122" s="349">
        <f t="shared" si="32"/>
        <v>-0.321088018194064</v>
      </c>
      <c r="O122" s="350"/>
      <c r="P122" s="21"/>
    </row>
    <row r="123" spans="1:16">
      <c r="A123" s="330">
        <v>2040502</v>
      </c>
      <c r="B123" s="333" t="s">
        <v>336</v>
      </c>
      <c r="C123" s="277">
        <v>0</v>
      </c>
      <c r="D123" s="277">
        <v>50</v>
      </c>
      <c r="E123" s="332">
        <v>0</v>
      </c>
      <c r="F123" s="332">
        <v>0</v>
      </c>
      <c r="G123" s="277">
        <f t="shared" si="19"/>
        <v>50</v>
      </c>
      <c r="H123" s="332">
        <v>50</v>
      </c>
      <c r="I123" s="277">
        <v>50</v>
      </c>
      <c r="J123" s="348">
        <f t="shared" si="30"/>
        <v>1</v>
      </c>
      <c r="K123" s="277">
        <v>0</v>
      </c>
      <c r="L123" s="277">
        <v>0</v>
      </c>
      <c r="M123" s="277">
        <f>_xlfn.XLOOKUP(A123,[27]县本级公共预算支出决算情况表!$A:$A,[27]县本级公共预算支出决算情况表!$H:$H,0)</f>
        <v>0</v>
      </c>
      <c r="N123" s="349" t="str">
        <f t="shared" si="32"/>
        <v>-</v>
      </c>
      <c r="O123" s="350"/>
      <c r="P123" s="21"/>
    </row>
    <row r="124" spans="1:16">
      <c r="A124" s="330">
        <v>20406</v>
      </c>
      <c r="B124" s="331" t="s">
        <v>132</v>
      </c>
      <c r="C124" s="277">
        <v>964</v>
      </c>
      <c r="D124" s="332">
        <f>SUM(D125:D131)</f>
        <v>993</v>
      </c>
      <c r="E124" s="332">
        <f>SUM(E125:E131)</f>
        <v>131.499202</v>
      </c>
      <c r="F124" s="332">
        <f>SUM(F125:F131)</f>
        <v>127</v>
      </c>
      <c r="G124" s="277">
        <f t="shared" si="19"/>
        <v>1251.499202</v>
      </c>
      <c r="H124" s="332">
        <v>1092.722956</v>
      </c>
      <c r="I124" s="277">
        <v>952.721797</v>
      </c>
      <c r="J124" s="348">
        <f t="shared" si="30"/>
        <v>0.95943786203424</v>
      </c>
      <c r="K124" s="332">
        <f>SUM(K125:K131)</f>
        <v>100.975697</v>
      </c>
      <c r="L124" s="332">
        <f>SUM(L125:L131)</f>
        <v>39.025462</v>
      </c>
      <c r="M124" s="277">
        <f>_xlfn.XLOOKUP(A124,[27]县本级公共预算支出决算情况表!$A:$A,[27]县本级公共预算支出决算情况表!$H:$H,0)</f>
        <v>1075.711682</v>
      </c>
      <c r="N124" s="349">
        <f t="shared" si="32"/>
        <v>0.015813971610285</v>
      </c>
      <c r="O124" s="350"/>
      <c r="P124" s="21"/>
    </row>
    <row r="125" spans="1:16">
      <c r="A125" s="330">
        <v>2040601</v>
      </c>
      <c r="B125" s="333" t="s">
        <v>335</v>
      </c>
      <c r="C125" s="277">
        <v>670</v>
      </c>
      <c r="D125" s="277">
        <v>706</v>
      </c>
      <c r="E125" s="332">
        <v>0</v>
      </c>
      <c r="F125" s="332">
        <v>0</v>
      </c>
      <c r="G125" s="277">
        <f t="shared" si="19"/>
        <v>706</v>
      </c>
      <c r="H125" s="332">
        <v>714.806567</v>
      </c>
      <c r="I125" s="277">
        <v>714.806567</v>
      </c>
      <c r="J125" s="348">
        <f t="shared" si="30"/>
        <v>1.01247389093484</v>
      </c>
      <c r="K125" s="277">
        <v>0</v>
      </c>
      <c r="L125" s="277">
        <v>0</v>
      </c>
      <c r="M125" s="277">
        <f>_xlfn.XLOOKUP(A125,[27]县本级公共预算支出决算情况表!$A:$A,[27]县本级公共预算支出决算情况表!$H:$H,0)</f>
        <v>817.63129</v>
      </c>
      <c r="N125" s="349">
        <f t="shared" si="32"/>
        <v>-0.12575928081226</v>
      </c>
      <c r="O125" s="350"/>
      <c r="P125" s="21"/>
    </row>
    <row r="126" spans="1:16">
      <c r="A126" s="330">
        <v>2040602</v>
      </c>
      <c r="B126" s="354" t="s">
        <v>336</v>
      </c>
      <c r="C126" s="277">
        <v>93</v>
      </c>
      <c r="D126" s="277">
        <v>87</v>
      </c>
      <c r="E126" s="332">
        <v>7.86195</v>
      </c>
      <c r="F126" s="332">
        <v>47</v>
      </c>
      <c r="G126" s="277">
        <f t="shared" si="19"/>
        <v>141.86195</v>
      </c>
      <c r="H126" s="332">
        <v>81.532859</v>
      </c>
      <c r="I126" s="277">
        <v>72.620294</v>
      </c>
      <c r="J126" s="348">
        <f t="shared" si="30"/>
        <v>0.834716022988506</v>
      </c>
      <c r="K126" s="277">
        <v>3.227103</v>
      </c>
      <c r="L126" s="277">
        <v>5.685462</v>
      </c>
      <c r="M126" s="277">
        <f>_xlfn.XLOOKUP(A126,[27]县本级公共预算支出决算情况表!$A:$A,[27]县本级公共预算支出决算情况表!$H:$H,0)</f>
        <v>22.033862</v>
      </c>
      <c r="N126" s="349">
        <f t="shared" si="32"/>
        <v>2.70034354395067</v>
      </c>
      <c r="O126" s="350"/>
      <c r="P126" s="21"/>
    </row>
    <row r="127" spans="1:16">
      <c r="A127" s="330">
        <v>2040604</v>
      </c>
      <c r="B127" s="333" t="s">
        <v>379</v>
      </c>
      <c r="C127" s="277">
        <v>62</v>
      </c>
      <c r="D127" s="277">
        <v>62</v>
      </c>
      <c r="E127" s="332">
        <v>14.2886</v>
      </c>
      <c r="F127" s="332">
        <v>3</v>
      </c>
      <c r="G127" s="277">
        <f t="shared" si="19"/>
        <v>79.2886</v>
      </c>
      <c r="H127" s="332">
        <v>75.953597</v>
      </c>
      <c r="I127" s="277">
        <v>56.12854</v>
      </c>
      <c r="J127" s="348">
        <f t="shared" si="30"/>
        <v>0.905299032258065</v>
      </c>
      <c r="K127" s="277">
        <v>19.825057</v>
      </c>
      <c r="L127" s="277">
        <v>0</v>
      </c>
      <c r="M127" s="277">
        <f>_xlfn.XLOOKUP(A127,[27]县本级公共预算支出决算情况表!$A:$A,[27]县本级公共预算支出决算情况表!$H:$H,0)</f>
        <v>121.1123</v>
      </c>
      <c r="N127" s="349">
        <f t="shared" si="32"/>
        <v>-0.372866364522844</v>
      </c>
      <c r="O127" s="350"/>
      <c r="P127" s="21"/>
    </row>
    <row r="128" spans="1:16">
      <c r="A128" s="330">
        <v>2040605</v>
      </c>
      <c r="B128" s="333" t="s">
        <v>380</v>
      </c>
      <c r="C128" s="277">
        <v>58</v>
      </c>
      <c r="D128" s="277">
        <v>56</v>
      </c>
      <c r="E128" s="332">
        <v>58.99242</v>
      </c>
      <c r="F128" s="332">
        <v>52</v>
      </c>
      <c r="G128" s="277">
        <f t="shared" si="19"/>
        <v>166.99242</v>
      </c>
      <c r="H128" s="332">
        <v>88.163497</v>
      </c>
      <c r="I128" s="277">
        <v>33.163497</v>
      </c>
      <c r="J128" s="348">
        <f t="shared" si="30"/>
        <v>0.592205303571429</v>
      </c>
      <c r="K128" s="277">
        <v>35</v>
      </c>
      <c r="L128" s="277">
        <v>20</v>
      </c>
      <c r="M128" s="277">
        <f>_xlfn.XLOOKUP(A128,[27]县本级公共预算支出决算情况表!$A:$A,[27]县本级公共预算支出决算情况表!$H:$H,0)</f>
        <v>10.14563</v>
      </c>
      <c r="N128" s="349">
        <f t="shared" si="32"/>
        <v>7.68980014055312</v>
      </c>
      <c r="O128" s="350"/>
      <c r="P128" s="21"/>
    </row>
    <row r="129" spans="1:16">
      <c r="A129" s="330">
        <v>2040607</v>
      </c>
      <c r="B129" s="354" t="s">
        <v>381</v>
      </c>
      <c r="C129" s="277">
        <v>0</v>
      </c>
      <c r="D129" s="277">
        <v>0</v>
      </c>
      <c r="E129" s="332">
        <v>47.81</v>
      </c>
      <c r="F129" s="332">
        <v>20</v>
      </c>
      <c r="G129" s="277">
        <f t="shared" si="19"/>
        <v>67.81</v>
      </c>
      <c r="H129" s="332">
        <v>52.29</v>
      </c>
      <c r="I129" s="277">
        <v>0</v>
      </c>
      <c r="J129" s="348" t="str">
        <f t="shared" si="30"/>
        <v>-</v>
      </c>
      <c r="K129" s="277">
        <v>38.95</v>
      </c>
      <c r="L129" s="277">
        <v>13.34</v>
      </c>
      <c r="M129" s="277">
        <f>_xlfn.XLOOKUP(A129,[27]县本级公共预算支出决算情况表!$A:$A,[27]县本级公共预算支出决算情况表!$H:$H,0)</f>
        <v>27.88</v>
      </c>
      <c r="N129" s="349">
        <f t="shared" si="32"/>
        <v>0.875538020086083</v>
      </c>
      <c r="O129" s="350"/>
      <c r="P129" s="21"/>
    </row>
    <row r="130" spans="1:16">
      <c r="A130" s="330">
        <v>2040610</v>
      </c>
      <c r="B130" s="354" t="s">
        <v>382</v>
      </c>
      <c r="C130" s="277">
        <v>0</v>
      </c>
      <c r="D130" s="277">
        <v>2</v>
      </c>
      <c r="E130" s="332">
        <v>2.546232</v>
      </c>
      <c r="F130" s="332">
        <v>5</v>
      </c>
      <c r="G130" s="277">
        <f t="shared" si="19"/>
        <v>9.546232</v>
      </c>
      <c r="H130" s="332">
        <v>6.6431</v>
      </c>
      <c r="I130" s="277">
        <v>2.669563</v>
      </c>
      <c r="J130" s="348">
        <f t="shared" si="30"/>
        <v>1.3347815</v>
      </c>
      <c r="K130" s="277">
        <v>3.973537</v>
      </c>
      <c r="L130" s="277">
        <v>0</v>
      </c>
      <c r="M130" s="277">
        <f>_xlfn.XLOOKUP(A130,[27]县本级公共预算支出决算情况表!$A:$A,[27]县本级公共预算支出决算情况表!$H:$H,0)</f>
        <v>17.3086</v>
      </c>
      <c r="N130" s="349">
        <f t="shared" si="32"/>
        <v>-0.61619657280196</v>
      </c>
      <c r="O130" s="350"/>
      <c r="P130" s="21"/>
    </row>
    <row r="131" spans="1:16">
      <c r="A131" s="330">
        <v>2040612</v>
      </c>
      <c r="B131" s="333" t="s">
        <v>383</v>
      </c>
      <c r="C131" s="277">
        <v>80</v>
      </c>
      <c r="D131" s="277">
        <v>80</v>
      </c>
      <c r="E131" s="332">
        <v>0</v>
      </c>
      <c r="F131" s="332">
        <v>0</v>
      </c>
      <c r="G131" s="277">
        <f t="shared" si="19"/>
        <v>80</v>
      </c>
      <c r="H131" s="332">
        <v>73.333336</v>
      </c>
      <c r="I131" s="277">
        <v>73.333336</v>
      </c>
      <c r="J131" s="348">
        <f t="shared" si="30"/>
        <v>0.9166667</v>
      </c>
      <c r="K131" s="277">
        <v>0</v>
      </c>
      <c r="L131" s="277">
        <v>0</v>
      </c>
      <c r="M131" s="277">
        <f>_xlfn.XLOOKUP(A131,[27]县本级公共预算支出决算情况表!$A:$A,[27]县本级公共预算支出决算情况表!$H:$H,0)</f>
        <v>59.6</v>
      </c>
      <c r="N131" s="349">
        <f t="shared" si="32"/>
        <v>0.230425100671141</v>
      </c>
      <c r="O131" s="350"/>
      <c r="P131" s="21"/>
    </row>
    <row r="132" spans="1:16">
      <c r="A132" s="330">
        <v>20410</v>
      </c>
      <c r="B132" s="331" t="s">
        <v>135</v>
      </c>
      <c r="C132" s="277">
        <v>0</v>
      </c>
      <c r="D132" s="332">
        <f>SUM(D133)</f>
        <v>0</v>
      </c>
      <c r="E132" s="332">
        <f>SUM(E133)</f>
        <v>0</v>
      </c>
      <c r="F132" s="332">
        <f>SUM(F133)</f>
        <v>0</v>
      </c>
      <c r="G132" s="277">
        <f t="shared" si="19"/>
        <v>0</v>
      </c>
      <c r="H132" s="332">
        <v>0</v>
      </c>
      <c r="I132" s="277">
        <v>0</v>
      </c>
      <c r="J132" s="348" t="str">
        <f t="shared" si="30"/>
        <v>-</v>
      </c>
      <c r="K132" s="332">
        <f>SUM(K133)</f>
        <v>0</v>
      </c>
      <c r="L132" s="332">
        <f>SUM(L133)</f>
        <v>0</v>
      </c>
      <c r="M132" s="277">
        <f>_xlfn.XLOOKUP(A132,[27]县本级公共预算支出决算情况表!$A:$A,[27]县本级公共预算支出决算情况表!$H:$H,0)</f>
        <v>0</v>
      </c>
      <c r="N132" s="349" t="str">
        <f t="shared" si="32"/>
        <v>-</v>
      </c>
      <c r="O132" s="350"/>
      <c r="P132" s="21"/>
    </row>
    <row r="133" spans="1:16">
      <c r="A133" s="330">
        <v>2041006</v>
      </c>
      <c r="B133" s="333" t="s">
        <v>357</v>
      </c>
      <c r="C133" s="277">
        <v>0</v>
      </c>
      <c r="D133" s="277">
        <v>0</v>
      </c>
      <c r="E133" s="332">
        <v>0</v>
      </c>
      <c r="F133" s="332">
        <v>0</v>
      </c>
      <c r="G133" s="277">
        <f t="shared" si="19"/>
        <v>0</v>
      </c>
      <c r="H133" s="332">
        <v>0</v>
      </c>
      <c r="I133" s="277">
        <v>0</v>
      </c>
      <c r="J133" s="348" t="str">
        <f t="shared" si="30"/>
        <v>-</v>
      </c>
      <c r="K133" s="277">
        <v>0</v>
      </c>
      <c r="L133" s="277">
        <v>0</v>
      </c>
      <c r="M133" s="277">
        <f>_xlfn.XLOOKUP(A133,[27]县本级公共预算支出决算情况表!$A:$A,[27]县本级公共预算支出决算情况表!$H:$H,0)</f>
        <v>0</v>
      </c>
      <c r="N133" s="349" t="str">
        <f t="shared" si="32"/>
        <v>-</v>
      </c>
      <c r="O133" s="350"/>
      <c r="P133" s="21"/>
    </row>
    <row r="134" spans="1:16">
      <c r="A134" s="330">
        <v>20499</v>
      </c>
      <c r="B134" s="331" t="s">
        <v>136</v>
      </c>
      <c r="C134" s="277">
        <v>281</v>
      </c>
      <c r="D134" s="332">
        <f>SUM(D135)</f>
        <v>793</v>
      </c>
      <c r="E134" s="332">
        <f>SUM(E135)</f>
        <v>0</v>
      </c>
      <c r="F134" s="332">
        <f>SUM(F135)</f>
        <v>13</v>
      </c>
      <c r="G134" s="277">
        <f t="shared" si="19"/>
        <v>806</v>
      </c>
      <c r="H134" s="332">
        <v>142.338884</v>
      </c>
      <c r="I134" s="277">
        <v>129.338884</v>
      </c>
      <c r="J134" s="348">
        <f t="shared" si="30"/>
        <v>0.163100736443884</v>
      </c>
      <c r="K134" s="332">
        <f t="shared" ref="K134:M134" si="34">SUM(K135)</f>
        <v>0</v>
      </c>
      <c r="L134" s="332">
        <f t="shared" si="34"/>
        <v>13</v>
      </c>
      <c r="M134" s="277">
        <f>_xlfn.XLOOKUP(A134,[27]县本级公共预算支出决算情况表!$A:$A,[27]县本级公共预算支出决算情况表!$H:$H,0)</f>
        <v>25</v>
      </c>
      <c r="N134" s="349">
        <f t="shared" si="32"/>
        <v>4.69355536</v>
      </c>
      <c r="O134" s="350"/>
      <c r="P134" s="21"/>
    </row>
    <row r="135" spans="1:16">
      <c r="A135" s="330">
        <v>2049999</v>
      </c>
      <c r="B135" s="333" t="s">
        <v>136</v>
      </c>
      <c r="C135" s="277">
        <v>281</v>
      </c>
      <c r="D135" s="277">
        <v>793</v>
      </c>
      <c r="E135" s="332">
        <v>0</v>
      </c>
      <c r="F135" s="332">
        <v>13</v>
      </c>
      <c r="G135" s="277">
        <f t="shared" si="19"/>
        <v>806</v>
      </c>
      <c r="H135" s="332">
        <v>142.338884</v>
      </c>
      <c r="I135" s="277">
        <v>129.338884</v>
      </c>
      <c r="J135" s="348">
        <f t="shared" si="30"/>
        <v>0.163100736443884</v>
      </c>
      <c r="K135" s="277">
        <v>0</v>
      </c>
      <c r="L135" s="277">
        <v>13</v>
      </c>
      <c r="M135" s="277">
        <f>_xlfn.XLOOKUP(A135,[27]县本级公共预算支出决算情况表!$A:$A,[27]县本级公共预算支出决算情况表!$H:$H,0)</f>
        <v>25</v>
      </c>
      <c r="N135" s="349">
        <f t="shared" si="32"/>
        <v>4.69355536</v>
      </c>
      <c r="O135" s="350"/>
      <c r="P135" s="21"/>
    </row>
    <row r="136" spans="1:16">
      <c r="A136" s="327">
        <v>205</v>
      </c>
      <c r="B136" s="328" t="s">
        <v>137</v>
      </c>
      <c r="C136" s="329">
        <v>58813</v>
      </c>
      <c r="D136" s="352">
        <f>SUM(D137,D140,D147,D153,D155,D158,D151,D160)</f>
        <v>59204</v>
      </c>
      <c r="E136" s="352">
        <f>SUM(E137,E140,E147,E153,E155,E158,E151,E160)</f>
        <v>6972.400349</v>
      </c>
      <c r="F136" s="352">
        <f>SUM(F137,F140,F147,F153,F155,F158,F151,F160)</f>
        <v>12209.773</v>
      </c>
      <c r="G136" s="329">
        <f t="shared" si="19"/>
        <v>78386.173349</v>
      </c>
      <c r="H136" s="352">
        <f>SUM(H137,H140,H147,H153,H155,H151,H158,H160)</f>
        <v>66236.700523</v>
      </c>
      <c r="I136" s="329">
        <v>57045.280166</v>
      </c>
      <c r="J136" s="346">
        <f t="shared" si="30"/>
        <v>0.963537601614756</v>
      </c>
      <c r="K136" s="352">
        <f>SUM(K137,K140,K147,K153,K155,K158,K160)</f>
        <v>1752.508239</v>
      </c>
      <c r="L136" s="352">
        <f>SUM(L137,L140,L147,L153,L155,L158,L160)</f>
        <v>7438.912118</v>
      </c>
      <c r="M136" s="329">
        <f>_xlfn.XLOOKUP(A136,[27]县本级公共预算支出决算情况表!$A:$A,[27]县本级公共预算支出决算情况表!$H:$H,0)</f>
        <v>65551.827052</v>
      </c>
      <c r="N136" s="344">
        <f t="shared" si="32"/>
        <v>0.0104478166635498</v>
      </c>
      <c r="O136" s="350"/>
      <c r="P136" s="21"/>
    </row>
    <row r="137" spans="1:16">
      <c r="A137" s="330">
        <v>20501</v>
      </c>
      <c r="B137" s="331" t="s">
        <v>138</v>
      </c>
      <c r="C137" s="277">
        <v>972</v>
      </c>
      <c r="D137" s="332">
        <f>SUM(D138:D139)</f>
        <v>1025</v>
      </c>
      <c r="E137" s="332">
        <f>SUM(E138:E139)</f>
        <v>38</v>
      </c>
      <c r="F137" s="332">
        <f>SUM(F138:F139)</f>
        <v>47.04</v>
      </c>
      <c r="G137" s="277">
        <f t="shared" ref="G137:G200" si="35">D137+E137+F137</f>
        <v>1110.04</v>
      </c>
      <c r="H137" s="332">
        <v>1051.146586</v>
      </c>
      <c r="I137" s="277">
        <v>1051.146586</v>
      </c>
      <c r="J137" s="348">
        <f t="shared" ref="J137:J162" si="36">IFERROR(I137/D137,"-")</f>
        <v>1.02550886439024</v>
      </c>
      <c r="K137" s="332">
        <f t="shared" ref="K137:M137" si="37">SUM(K138:K139)</f>
        <v>0</v>
      </c>
      <c r="L137" s="332">
        <f t="shared" si="37"/>
        <v>0</v>
      </c>
      <c r="M137" s="277">
        <f>_xlfn.XLOOKUP(A137,[27]县本级公共预算支出决算情况表!$A:$A,[27]县本级公共预算支出决算情况表!$H:$H,0)</f>
        <v>1117.102571</v>
      </c>
      <c r="N137" s="349">
        <f t="shared" ref="N137:N162" si="38">IFERROR(H137/M137-1,"-")</f>
        <v>-0.0590420134302957</v>
      </c>
      <c r="O137" s="350"/>
      <c r="P137" s="21"/>
    </row>
    <row r="138" spans="1:16">
      <c r="A138" s="330">
        <v>2050101</v>
      </c>
      <c r="B138" s="333" t="s">
        <v>335</v>
      </c>
      <c r="C138" s="277">
        <v>963</v>
      </c>
      <c r="D138" s="277">
        <v>1016</v>
      </c>
      <c r="E138" s="332">
        <v>0</v>
      </c>
      <c r="F138" s="332">
        <v>0</v>
      </c>
      <c r="G138" s="277">
        <f t="shared" si="35"/>
        <v>1016</v>
      </c>
      <c r="H138" s="332">
        <v>1051.146586</v>
      </c>
      <c r="I138" s="277">
        <v>1051.146586</v>
      </c>
      <c r="J138" s="348">
        <f t="shared" si="36"/>
        <v>1.03459309645669</v>
      </c>
      <c r="K138" s="277">
        <v>0</v>
      </c>
      <c r="L138" s="277">
        <v>0</v>
      </c>
      <c r="M138" s="277">
        <f>_xlfn.XLOOKUP(A138,[27]县本级公共预算支出决算情况表!$A:$A,[27]县本级公共预算支出决算情况表!$H:$H,0)</f>
        <v>1117.102571</v>
      </c>
      <c r="N138" s="349">
        <f t="shared" si="38"/>
        <v>-0.0590420134302957</v>
      </c>
      <c r="O138" s="350"/>
      <c r="P138" s="21"/>
    </row>
    <row r="139" spans="1:16">
      <c r="A139" s="330">
        <v>2050199</v>
      </c>
      <c r="B139" s="333" t="s">
        <v>384</v>
      </c>
      <c r="C139" s="277">
        <v>9</v>
      </c>
      <c r="D139" s="277">
        <v>9</v>
      </c>
      <c r="E139" s="332">
        <v>38</v>
      </c>
      <c r="F139" s="332">
        <v>47.04</v>
      </c>
      <c r="G139" s="277">
        <f t="shared" si="35"/>
        <v>94.04</v>
      </c>
      <c r="H139" s="332">
        <v>0</v>
      </c>
      <c r="I139" s="277">
        <v>0</v>
      </c>
      <c r="J139" s="348">
        <f t="shared" si="36"/>
        <v>0</v>
      </c>
      <c r="K139" s="277">
        <v>0</v>
      </c>
      <c r="L139" s="277">
        <v>0</v>
      </c>
      <c r="M139" s="277">
        <f>_xlfn.XLOOKUP(A139,[27]县本级公共预算支出决算情况表!$A:$A,[27]县本级公共预算支出决算情况表!$H:$H,0)</f>
        <v>0</v>
      </c>
      <c r="N139" s="349" t="str">
        <f t="shared" si="38"/>
        <v>-</v>
      </c>
      <c r="O139" s="350"/>
      <c r="P139" s="21"/>
    </row>
    <row r="140" spans="1:16">
      <c r="A140" s="330">
        <v>20502</v>
      </c>
      <c r="B140" s="331" t="s">
        <v>139</v>
      </c>
      <c r="C140" s="277">
        <v>54497</v>
      </c>
      <c r="D140" s="332">
        <f>SUM(D141:D146)</f>
        <v>54886</v>
      </c>
      <c r="E140" s="332">
        <f>SUM(E141:E146)</f>
        <v>5302.138058</v>
      </c>
      <c r="F140" s="332">
        <f>SUM(F141:F146)</f>
        <v>11017.963</v>
      </c>
      <c r="G140" s="277">
        <f t="shared" si="35"/>
        <v>71206.101058</v>
      </c>
      <c r="H140" s="332">
        <v>62800.377726</v>
      </c>
      <c r="I140" s="277">
        <v>53845.703134</v>
      </c>
      <c r="J140" s="348">
        <f t="shared" si="36"/>
        <v>0.981046225521991</v>
      </c>
      <c r="K140" s="332">
        <f t="shared" ref="K140:M140" si="39">SUM(K141:K146)</f>
        <v>1547.520474</v>
      </c>
      <c r="L140" s="332">
        <f t="shared" si="39"/>
        <v>7407.154118</v>
      </c>
      <c r="M140" s="277">
        <f>_xlfn.XLOOKUP(A140,[27]县本级公共预算支出决算情况表!$A:$A,[27]县本级公共预算支出决算情况表!$H:$H,0)</f>
        <v>60940.442273</v>
      </c>
      <c r="N140" s="349">
        <f t="shared" si="38"/>
        <v>0.0305205440529606</v>
      </c>
      <c r="O140" s="350"/>
      <c r="P140" s="21"/>
    </row>
    <row r="141" spans="1:16">
      <c r="A141" s="330">
        <v>2050201</v>
      </c>
      <c r="B141" s="333" t="s">
        <v>385</v>
      </c>
      <c r="C141" s="277">
        <v>8993</v>
      </c>
      <c r="D141" s="277">
        <v>8426</v>
      </c>
      <c r="E141" s="332">
        <v>916.551256</v>
      </c>
      <c r="F141" s="332">
        <v>1347.855</v>
      </c>
      <c r="G141" s="277">
        <f t="shared" si="35"/>
        <v>10690.406256</v>
      </c>
      <c r="H141" s="332">
        <v>8193.009146</v>
      </c>
      <c r="I141" s="277">
        <v>7354.664587</v>
      </c>
      <c r="J141" s="348">
        <f t="shared" si="36"/>
        <v>0.872853618205554</v>
      </c>
      <c r="K141" s="277">
        <v>277.027514</v>
      </c>
      <c r="L141" s="277">
        <v>561.317045</v>
      </c>
      <c r="M141" s="277">
        <f>_xlfn.XLOOKUP(A141,[27]县本级公共预算支出决算情况表!$A:$A,[27]县本级公共预算支出决算情况表!$H:$H,0)</f>
        <v>9102.78734700001</v>
      </c>
      <c r="N141" s="349">
        <f t="shared" si="38"/>
        <v>-0.0999450131392825</v>
      </c>
      <c r="O141" s="350"/>
      <c r="P141" s="21"/>
    </row>
    <row r="142" spans="1:16">
      <c r="A142" s="330">
        <v>2050202</v>
      </c>
      <c r="B142" s="333" t="s">
        <v>386</v>
      </c>
      <c r="C142" s="277">
        <v>26143</v>
      </c>
      <c r="D142" s="277">
        <v>27378</v>
      </c>
      <c r="E142" s="332">
        <v>1827.474883</v>
      </c>
      <c r="F142" s="332">
        <v>3575.45731</v>
      </c>
      <c r="G142" s="277">
        <f t="shared" si="35"/>
        <v>32780.932193</v>
      </c>
      <c r="H142" s="332">
        <v>29884.685217</v>
      </c>
      <c r="I142" s="277">
        <v>26428.994813</v>
      </c>
      <c r="J142" s="348">
        <f t="shared" si="36"/>
        <v>0.965336942545109</v>
      </c>
      <c r="K142" s="277">
        <v>687.80033</v>
      </c>
      <c r="L142" s="277">
        <v>2767.890074</v>
      </c>
      <c r="M142" s="277">
        <f>_xlfn.XLOOKUP(A142,[27]县本级公共预算支出决算情况表!$A:$A,[27]县本级公共预算支出决算情况表!$H:$H,0)</f>
        <v>30175.220198</v>
      </c>
      <c r="N142" s="349">
        <f t="shared" si="38"/>
        <v>-0.00962826382354809</v>
      </c>
      <c r="O142" s="350"/>
      <c r="P142" s="21"/>
    </row>
    <row r="143" spans="1:16">
      <c r="A143" s="330">
        <v>2050203</v>
      </c>
      <c r="B143" s="333" t="s">
        <v>387</v>
      </c>
      <c r="C143" s="277">
        <v>14736</v>
      </c>
      <c r="D143" s="277">
        <v>15002</v>
      </c>
      <c r="E143" s="332">
        <v>1460.492635</v>
      </c>
      <c r="F143" s="332">
        <v>2121.23269</v>
      </c>
      <c r="G143" s="277">
        <f t="shared" si="35"/>
        <v>18583.725325</v>
      </c>
      <c r="H143" s="332">
        <v>16820.509217</v>
      </c>
      <c r="I143" s="277">
        <v>15052.579193</v>
      </c>
      <c r="J143" s="348">
        <f t="shared" si="36"/>
        <v>1.00337149666711</v>
      </c>
      <c r="K143" s="277">
        <v>311.011377</v>
      </c>
      <c r="L143" s="277">
        <v>1456.918647</v>
      </c>
      <c r="M143" s="277">
        <f>_xlfn.XLOOKUP(A143,[27]县本级公共预算支出决算情况表!$A:$A,[27]县本级公共预算支出决算情况表!$H:$H,0)</f>
        <v>16972.978804</v>
      </c>
      <c r="N143" s="349">
        <f t="shared" si="38"/>
        <v>-0.00898307767662254</v>
      </c>
      <c r="O143" s="350"/>
      <c r="P143" s="21"/>
    </row>
    <row r="144" spans="1:16">
      <c r="A144" s="330">
        <v>2050204</v>
      </c>
      <c r="B144" s="333" t="s">
        <v>388</v>
      </c>
      <c r="C144" s="277">
        <v>4173</v>
      </c>
      <c r="D144" s="277">
        <v>3636</v>
      </c>
      <c r="E144" s="332">
        <v>483.783176</v>
      </c>
      <c r="F144" s="332">
        <v>201.528</v>
      </c>
      <c r="G144" s="277">
        <f t="shared" si="35"/>
        <v>4321.311176</v>
      </c>
      <c r="H144" s="332">
        <v>4072.806133</v>
      </c>
      <c r="I144" s="277">
        <v>3664.807529</v>
      </c>
      <c r="J144" s="348">
        <f t="shared" si="36"/>
        <v>1.00792286276128</v>
      </c>
      <c r="K144" s="277">
        <v>42.490604</v>
      </c>
      <c r="L144" s="277">
        <v>365.508</v>
      </c>
      <c r="M144" s="277">
        <f>_xlfn.XLOOKUP(A144,[27]县本级公共预算支出决算情况表!$A:$A,[27]县本级公共预算支出决算情况表!$H:$H,0)</f>
        <v>4236.027318</v>
      </c>
      <c r="N144" s="349">
        <f t="shared" si="38"/>
        <v>-0.0385316648706278</v>
      </c>
      <c r="O144" s="350"/>
      <c r="P144" s="21"/>
    </row>
    <row r="145" spans="1:16">
      <c r="A145" s="330">
        <v>2050205</v>
      </c>
      <c r="B145" s="333" t="s">
        <v>389</v>
      </c>
      <c r="C145" s="277">
        <v>0</v>
      </c>
      <c r="D145" s="277">
        <v>0</v>
      </c>
      <c r="E145" s="332">
        <v>0</v>
      </c>
      <c r="F145" s="332">
        <v>0</v>
      </c>
      <c r="G145" s="277">
        <f t="shared" si="35"/>
        <v>0</v>
      </c>
      <c r="H145" s="332">
        <v>0</v>
      </c>
      <c r="I145" s="277">
        <v>0</v>
      </c>
      <c r="J145" s="348" t="str">
        <f t="shared" si="36"/>
        <v>-</v>
      </c>
      <c r="K145" s="277">
        <v>0</v>
      </c>
      <c r="L145" s="277">
        <v>0</v>
      </c>
      <c r="M145" s="277">
        <f>_xlfn.XLOOKUP(A145,[27]县本级公共预算支出决算情况表!$A:$A,[27]县本级公共预算支出决算情况表!$H:$H,0)</f>
        <v>0</v>
      </c>
      <c r="N145" s="349" t="str">
        <f t="shared" si="38"/>
        <v>-</v>
      </c>
      <c r="O145" s="350"/>
      <c r="P145" s="21"/>
    </row>
    <row r="146" spans="1:16">
      <c r="A146" s="330">
        <v>2050299</v>
      </c>
      <c r="B146" s="333" t="s">
        <v>390</v>
      </c>
      <c r="C146" s="277">
        <v>452</v>
      </c>
      <c r="D146" s="277">
        <v>444</v>
      </c>
      <c r="E146" s="332">
        <v>613.836108</v>
      </c>
      <c r="F146" s="332">
        <v>3771.89</v>
      </c>
      <c r="G146" s="277">
        <f t="shared" si="35"/>
        <v>4829.726108</v>
      </c>
      <c r="H146" s="332">
        <v>3829.368013</v>
      </c>
      <c r="I146" s="277">
        <v>1344.657012</v>
      </c>
      <c r="J146" s="348">
        <f t="shared" si="36"/>
        <v>3.02850678378378</v>
      </c>
      <c r="K146" s="277">
        <v>229.190649</v>
      </c>
      <c r="L146" s="277">
        <v>2255.520352</v>
      </c>
      <c r="M146" s="277">
        <f>_xlfn.XLOOKUP(A146,[27]县本级公共预算支出决算情况表!$A:$A,[27]县本级公共预算支出决算情况表!$H:$H,0)</f>
        <v>453.428606</v>
      </c>
      <c r="N146" s="349">
        <f t="shared" si="38"/>
        <v>7.44536044335941</v>
      </c>
      <c r="O146" s="350"/>
      <c r="P146" s="21"/>
    </row>
    <row r="147" spans="1:16">
      <c r="A147" s="330">
        <v>20503</v>
      </c>
      <c r="B147" s="331" t="s">
        <v>140</v>
      </c>
      <c r="C147" s="277">
        <v>488</v>
      </c>
      <c r="D147" s="332">
        <f>SUM(D148:D150)</f>
        <v>416</v>
      </c>
      <c r="E147" s="332">
        <f>SUM(E148:E150)</f>
        <v>50</v>
      </c>
      <c r="F147" s="332">
        <f>SUM(F148:F150)</f>
        <v>38</v>
      </c>
      <c r="G147" s="277">
        <f t="shared" si="35"/>
        <v>504</v>
      </c>
      <c r="H147" s="332">
        <v>374.48208</v>
      </c>
      <c r="I147" s="277">
        <v>374.48208</v>
      </c>
      <c r="J147" s="348">
        <f t="shared" si="36"/>
        <v>0.900197307692308</v>
      </c>
      <c r="K147" s="332">
        <f t="shared" ref="K147:M147" si="40">SUM(K148:K150)</f>
        <v>0</v>
      </c>
      <c r="L147" s="332">
        <f t="shared" si="40"/>
        <v>0</v>
      </c>
      <c r="M147" s="277">
        <f>_xlfn.XLOOKUP(A147,[27]县本级公共预算支出决算情况表!$A:$A,[27]县本级公共预算支出决算情况表!$H:$H,0)</f>
        <v>541.297347</v>
      </c>
      <c r="N147" s="349">
        <f t="shared" si="38"/>
        <v>-0.308176768137753</v>
      </c>
      <c r="O147" s="350"/>
      <c r="P147" s="21"/>
    </row>
    <row r="148" spans="1:16">
      <c r="A148" s="330">
        <v>2050301</v>
      </c>
      <c r="B148" s="333" t="s">
        <v>391</v>
      </c>
      <c r="C148" s="277">
        <v>477</v>
      </c>
      <c r="D148" s="277">
        <v>410</v>
      </c>
      <c r="E148" s="332">
        <v>0</v>
      </c>
      <c r="F148" s="332">
        <v>0</v>
      </c>
      <c r="G148" s="277">
        <f t="shared" si="35"/>
        <v>410</v>
      </c>
      <c r="H148" s="332">
        <v>371.36338</v>
      </c>
      <c r="I148" s="277">
        <v>371.36338</v>
      </c>
      <c r="J148" s="348">
        <f t="shared" si="36"/>
        <v>0.905764341463415</v>
      </c>
      <c r="K148" s="277">
        <v>0</v>
      </c>
      <c r="L148" s="277">
        <v>0</v>
      </c>
      <c r="M148" s="277">
        <f>_xlfn.XLOOKUP(A148,[27]县本级公共预算支出决算情况表!$A:$A,[27]县本级公共预算支出决算情况表!$H:$H,0)</f>
        <v>536.768573</v>
      </c>
      <c r="N148" s="349">
        <f t="shared" si="38"/>
        <v>-0.308149920319571</v>
      </c>
      <c r="O148" s="350"/>
      <c r="P148" s="21"/>
    </row>
    <row r="149" spans="1:16">
      <c r="A149" s="330">
        <v>2050302</v>
      </c>
      <c r="B149" s="333" t="s">
        <v>386</v>
      </c>
      <c r="C149" s="277">
        <v>4</v>
      </c>
      <c r="D149" s="277">
        <v>0</v>
      </c>
      <c r="E149" s="332">
        <v>50</v>
      </c>
      <c r="F149" s="332">
        <v>38</v>
      </c>
      <c r="G149" s="277">
        <f t="shared" si="35"/>
        <v>88</v>
      </c>
      <c r="H149" s="332">
        <v>0</v>
      </c>
      <c r="I149" s="277">
        <v>0</v>
      </c>
      <c r="J149" s="348" t="str">
        <f t="shared" si="36"/>
        <v>-</v>
      </c>
      <c r="K149" s="277">
        <v>0</v>
      </c>
      <c r="L149" s="277">
        <v>0</v>
      </c>
      <c r="M149" s="277">
        <f>_xlfn.XLOOKUP(A149,[27]县本级公共预算支出决算情况表!$A:$A,[27]县本级公共预算支出决算情况表!$H:$H,0)</f>
        <v>2.15555</v>
      </c>
      <c r="N149" s="349">
        <f t="shared" si="38"/>
        <v>-1</v>
      </c>
      <c r="O149" s="350"/>
      <c r="P149" s="21"/>
    </row>
    <row r="150" spans="1:16">
      <c r="A150" s="330">
        <v>2050399</v>
      </c>
      <c r="B150" s="333" t="s">
        <v>392</v>
      </c>
      <c r="C150" s="277">
        <v>6</v>
      </c>
      <c r="D150" s="277">
        <v>6</v>
      </c>
      <c r="E150" s="332">
        <v>0</v>
      </c>
      <c r="F150" s="332">
        <v>0</v>
      </c>
      <c r="G150" s="277">
        <f t="shared" si="35"/>
        <v>6</v>
      </c>
      <c r="H150" s="332">
        <v>3.1187</v>
      </c>
      <c r="I150" s="277">
        <v>3.1187</v>
      </c>
      <c r="J150" s="348">
        <f t="shared" si="36"/>
        <v>0.519783333333333</v>
      </c>
      <c r="K150" s="277">
        <v>0</v>
      </c>
      <c r="L150" s="277">
        <v>0</v>
      </c>
      <c r="M150" s="277">
        <f>_xlfn.XLOOKUP(A150,[27]县本级公共预算支出决算情况表!$A:$A,[27]县本级公共预算支出决算情况表!$H:$H,0)</f>
        <v>2.373224</v>
      </c>
      <c r="N150" s="349">
        <f t="shared" si="38"/>
        <v>0.314119526854608</v>
      </c>
      <c r="O150" s="350"/>
      <c r="P150" s="21"/>
    </row>
    <row r="151" spans="1:16">
      <c r="A151" s="330">
        <v>20504</v>
      </c>
      <c r="B151" s="333" t="s">
        <v>141</v>
      </c>
      <c r="C151" s="277">
        <v>3</v>
      </c>
      <c r="D151" s="332">
        <f>D152</f>
        <v>3</v>
      </c>
      <c r="E151" s="332">
        <f>E152</f>
        <v>0</v>
      </c>
      <c r="F151" s="332">
        <f>F152</f>
        <v>0</v>
      </c>
      <c r="G151" s="277">
        <f t="shared" si="35"/>
        <v>3</v>
      </c>
      <c r="H151" s="332">
        <v>0</v>
      </c>
      <c r="I151" s="277">
        <v>0</v>
      </c>
      <c r="J151" s="348">
        <f t="shared" si="36"/>
        <v>0</v>
      </c>
      <c r="K151" s="277">
        <v>0</v>
      </c>
      <c r="L151" s="277">
        <v>0</v>
      </c>
      <c r="M151" s="277">
        <f>_xlfn.XLOOKUP(A151,[27]县本级公共预算支出决算情况表!$A:$A,[27]县本级公共预算支出决算情况表!$H:$H,0)</f>
        <v>0.9704</v>
      </c>
      <c r="N151" s="349">
        <f t="shared" si="38"/>
        <v>-1</v>
      </c>
      <c r="O151" s="350"/>
      <c r="P151" s="21"/>
    </row>
    <row r="152" spans="1:16">
      <c r="A152" s="330">
        <v>2050499</v>
      </c>
      <c r="B152" s="333" t="s">
        <v>393</v>
      </c>
      <c r="C152" s="277">
        <v>3</v>
      </c>
      <c r="D152" s="277">
        <v>3</v>
      </c>
      <c r="E152" s="332">
        <v>0</v>
      </c>
      <c r="F152" s="332">
        <v>0</v>
      </c>
      <c r="G152" s="277">
        <f t="shared" si="35"/>
        <v>3</v>
      </c>
      <c r="H152" s="332">
        <v>0</v>
      </c>
      <c r="I152" s="277">
        <v>0</v>
      </c>
      <c r="J152" s="348">
        <f t="shared" si="36"/>
        <v>0</v>
      </c>
      <c r="K152" s="277">
        <v>0</v>
      </c>
      <c r="L152" s="277">
        <v>0</v>
      </c>
      <c r="M152" s="277">
        <f>_xlfn.XLOOKUP(A152,[27]县本级公共预算支出决算情况表!$A:$A,[27]县本级公共预算支出决算情况表!$H:$H,0)</f>
        <v>0.9704</v>
      </c>
      <c r="N152" s="349">
        <f t="shared" si="38"/>
        <v>-1</v>
      </c>
      <c r="O152" s="350"/>
      <c r="P152" s="21"/>
    </row>
    <row r="153" spans="1:16">
      <c r="A153" s="330">
        <v>20507</v>
      </c>
      <c r="B153" s="331" t="s">
        <v>142</v>
      </c>
      <c r="C153" s="277">
        <v>502</v>
      </c>
      <c r="D153" s="332">
        <f>SUM(D154)</f>
        <v>516</v>
      </c>
      <c r="E153" s="332">
        <f>SUM(E154)</f>
        <v>0</v>
      </c>
      <c r="F153" s="332">
        <f>SUM(F154)</f>
        <v>18</v>
      </c>
      <c r="G153" s="277">
        <f t="shared" si="35"/>
        <v>534</v>
      </c>
      <c r="H153" s="332">
        <v>506.290612</v>
      </c>
      <c r="I153" s="277">
        <v>488.302612</v>
      </c>
      <c r="J153" s="348">
        <f t="shared" si="36"/>
        <v>0.946322891472868</v>
      </c>
      <c r="K153" s="332">
        <f t="shared" ref="K153:M153" si="41">SUM(K154)</f>
        <v>0</v>
      </c>
      <c r="L153" s="332">
        <f t="shared" si="41"/>
        <v>17.988</v>
      </c>
      <c r="M153" s="277">
        <f>_xlfn.XLOOKUP(A153,[27]县本级公共预算支出决算情况表!$A:$A,[27]县本级公共预算支出决算情况表!$H:$H,0)</f>
        <v>528.040486</v>
      </c>
      <c r="N153" s="349">
        <f t="shared" si="38"/>
        <v>-0.0411897848302487</v>
      </c>
      <c r="O153" s="350"/>
      <c r="P153" s="21"/>
    </row>
    <row r="154" spans="1:16">
      <c r="A154" s="330">
        <v>2050701</v>
      </c>
      <c r="B154" s="333" t="s">
        <v>394</v>
      </c>
      <c r="C154" s="277">
        <v>502</v>
      </c>
      <c r="D154" s="277">
        <v>516</v>
      </c>
      <c r="E154" s="332">
        <v>0</v>
      </c>
      <c r="F154" s="332">
        <v>18</v>
      </c>
      <c r="G154" s="277">
        <f t="shared" si="35"/>
        <v>534</v>
      </c>
      <c r="H154" s="332">
        <v>506.290612</v>
      </c>
      <c r="I154" s="277">
        <v>488.302612</v>
      </c>
      <c r="J154" s="348">
        <f t="shared" si="36"/>
        <v>0.946322891472868</v>
      </c>
      <c r="K154" s="277">
        <v>0</v>
      </c>
      <c r="L154" s="277">
        <v>17.988</v>
      </c>
      <c r="M154" s="277">
        <f>_xlfn.XLOOKUP(A154,[27]县本级公共预算支出决算情况表!$A:$A,[27]县本级公共预算支出决算情况表!$H:$H,0)</f>
        <v>528.040486</v>
      </c>
      <c r="N154" s="349">
        <f t="shared" si="38"/>
        <v>-0.0411897848302487</v>
      </c>
      <c r="O154" s="350"/>
      <c r="P154" s="21"/>
    </row>
    <row r="155" spans="1:16">
      <c r="A155" s="330">
        <v>20508</v>
      </c>
      <c r="B155" s="331" t="s">
        <v>143</v>
      </c>
      <c r="C155" s="277">
        <v>409</v>
      </c>
      <c r="D155" s="332">
        <f>SUM(D156:D157)</f>
        <v>416</v>
      </c>
      <c r="E155" s="332">
        <f>SUM(E156:E157)</f>
        <v>5</v>
      </c>
      <c r="F155" s="332">
        <f>SUM(F156:F157)</f>
        <v>0</v>
      </c>
      <c r="G155" s="277">
        <f t="shared" si="35"/>
        <v>421</v>
      </c>
      <c r="H155" s="332">
        <v>400.308176</v>
      </c>
      <c r="I155" s="277">
        <v>397.727376</v>
      </c>
      <c r="J155" s="348">
        <f t="shared" si="36"/>
        <v>0.956075423076923</v>
      </c>
      <c r="K155" s="332">
        <f t="shared" ref="K155:M155" si="42">SUM(K156:K157)</f>
        <v>2.5808</v>
      </c>
      <c r="L155" s="332">
        <f t="shared" si="42"/>
        <v>0</v>
      </c>
      <c r="M155" s="277">
        <f>_xlfn.XLOOKUP(A155,[27]县本级公共预算支出决算情况表!$A:$A,[27]县本级公共预算支出决算情况表!$H:$H,0)</f>
        <v>491.651475</v>
      </c>
      <c r="N155" s="349">
        <f t="shared" si="38"/>
        <v>-0.18578872157355</v>
      </c>
      <c r="O155" s="350"/>
      <c r="P155" s="21"/>
    </row>
    <row r="156" spans="1:16">
      <c r="A156" s="330">
        <v>2050801</v>
      </c>
      <c r="B156" s="333" t="s">
        <v>395</v>
      </c>
      <c r="C156" s="277">
        <v>0</v>
      </c>
      <c r="D156" s="277">
        <v>0</v>
      </c>
      <c r="E156" s="332">
        <v>0</v>
      </c>
      <c r="F156" s="332">
        <v>0</v>
      </c>
      <c r="G156" s="277">
        <f t="shared" si="35"/>
        <v>0</v>
      </c>
      <c r="H156" s="332">
        <v>0</v>
      </c>
      <c r="I156" s="277">
        <v>0</v>
      </c>
      <c r="J156" s="348" t="str">
        <f t="shared" si="36"/>
        <v>-</v>
      </c>
      <c r="K156" s="277">
        <v>0</v>
      </c>
      <c r="L156" s="277">
        <v>0</v>
      </c>
      <c r="M156" s="277">
        <f>_xlfn.XLOOKUP(A156,[27]县本级公共预算支出决算情况表!$A:$A,[27]县本级公共预算支出决算情况表!$H:$H,0)</f>
        <v>0</v>
      </c>
      <c r="N156" s="349" t="str">
        <f t="shared" si="38"/>
        <v>-</v>
      </c>
      <c r="O156" s="350"/>
      <c r="P156" s="21"/>
    </row>
    <row r="157" spans="1:16">
      <c r="A157" s="330">
        <v>2050802</v>
      </c>
      <c r="B157" s="333" t="s">
        <v>396</v>
      </c>
      <c r="C157" s="277">
        <v>409</v>
      </c>
      <c r="D157" s="277">
        <v>416</v>
      </c>
      <c r="E157" s="332">
        <v>5</v>
      </c>
      <c r="F157" s="332">
        <v>0</v>
      </c>
      <c r="G157" s="277">
        <f t="shared" si="35"/>
        <v>421</v>
      </c>
      <c r="H157" s="332">
        <v>400.308176</v>
      </c>
      <c r="I157" s="277">
        <v>397.727376</v>
      </c>
      <c r="J157" s="348">
        <f t="shared" si="36"/>
        <v>0.956075423076923</v>
      </c>
      <c r="K157" s="277">
        <v>2.5808</v>
      </c>
      <c r="L157" s="277">
        <v>0</v>
      </c>
      <c r="M157" s="277">
        <f>_xlfn.XLOOKUP(A157,[27]县本级公共预算支出决算情况表!$A:$A,[27]县本级公共预算支出决算情况表!$H:$H,0)</f>
        <v>491.651475</v>
      </c>
      <c r="N157" s="349">
        <f t="shared" si="38"/>
        <v>-0.18578872157355</v>
      </c>
      <c r="O157" s="350"/>
      <c r="P157" s="21"/>
    </row>
    <row r="158" spans="1:16">
      <c r="A158" s="330">
        <v>20509</v>
      </c>
      <c r="B158" s="331" t="s">
        <v>144</v>
      </c>
      <c r="C158" s="277">
        <v>1920</v>
      </c>
      <c r="D158" s="332">
        <f>SUM(D159)</f>
        <v>1920</v>
      </c>
      <c r="E158" s="332">
        <f>SUM(E159)</f>
        <v>1345.262291</v>
      </c>
      <c r="F158" s="332">
        <f>SUM(F159)</f>
        <v>0</v>
      </c>
      <c r="G158" s="277">
        <f t="shared" si="35"/>
        <v>3265.262291</v>
      </c>
      <c r="H158" s="332">
        <v>1080.325343</v>
      </c>
      <c r="I158" s="277">
        <v>877.918378</v>
      </c>
      <c r="J158" s="348">
        <f t="shared" si="36"/>
        <v>0.457249155208333</v>
      </c>
      <c r="K158" s="332">
        <f t="shared" ref="K158:M158" si="43">SUM(K159)</f>
        <v>202.406965</v>
      </c>
      <c r="L158" s="332">
        <f t="shared" si="43"/>
        <v>0</v>
      </c>
      <c r="M158" s="277">
        <f>_xlfn.XLOOKUP(A158,[27]县本级公共预算支出决算情况表!$A:$A,[27]县本级公共预算支出决算情况表!$H:$H,0)</f>
        <v>1912.6281</v>
      </c>
      <c r="N158" s="349">
        <f t="shared" si="38"/>
        <v>-0.435161836741811</v>
      </c>
      <c r="O158" s="350"/>
      <c r="P158" s="21"/>
    </row>
    <row r="159" spans="1:16">
      <c r="A159" s="330">
        <v>2050999</v>
      </c>
      <c r="B159" s="333" t="s">
        <v>397</v>
      </c>
      <c r="C159" s="277">
        <v>1920</v>
      </c>
      <c r="D159" s="277">
        <v>1920</v>
      </c>
      <c r="E159" s="332">
        <v>1345.262291</v>
      </c>
      <c r="F159" s="332">
        <v>0</v>
      </c>
      <c r="G159" s="277">
        <f t="shared" si="35"/>
        <v>3265.262291</v>
      </c>
      <c r="H159" s="332">
        <v>1080.325343</v>
      </c>
      <c r="I159" s="277">
        <v>877.918378</v>
      </c>
      <c r="J159" s="348">
        <f t="shared" si="36"/>
        <v>0.457249155208333</v>
      </c>
      <c r="K159" s="277">
        <v>202.406965</v>
      </c>
      <c r="L159" s="277">
        <v>0</v>
      </c>
      <c r="M159" s="277">
        <f>_xlfn.XLOOKUP(A159,[27]县本级公共预算支出决算情况表!$A:$A,[27]县本级公共预算支出决算情况表!$H:$H,0)</f>
        <v>1912.6281</v>
      </c>
      <c r="N159" s="349">
        <f t="shared" si="38"/>
        <v>-0.435161836741811</v>
      </c>
      <c r="O159" s="350"/>
      <c r="P159" s="21"/>
    </row>
    <row r="160" spans="1:16">
      <c r="A160" s="330">
        <v>20599</v>
      </c>
      <c r="B160" s="331" t="s">
        <v>145</v>
      </c>
      <c r="C160" s="277">
        <v>22</v>
      </c>
      <c r="D160" s="332">
        <f>SUM(D161)</f>
        <v>22</v>
      </c>
      <c r="E160" s="332">
        <f>SUM(E161)</f>
        <v>232</v>
      </c>
      <c r="F160" s="332">
        <f>SUM(F161)</f>
        <v>1088.77</v>
      </c>
      <c r="G160" s="277">
        <f t="shared" si="35"/>
        <v>1342.77</v>
      </c>
      <c r="H160" s="332">
        <v>23.77</v>
      </c>
      <c r="I160" s="277">
        <v>10</v>
      </c>
      <c r="J160" s="348">
        <f t="shared" si="36"/>
        <v>0.454545454545455</v>
      </c>
      <c r="K160" s="332">
        <f t="shared" ref="K160:M160" si="44">SUM(K161)</f>
        <v>0</v>
      </c>
      <c r="L160" s="332">
        <f t="shared" si="44"/>
        <v>13.77</v>
      </c>
      <c r="M160" s="277">
        <f>_xlfn.XLOOKUP(A160,[27]县本级公共预算支出决算情况表!$A:$A,[27]县本级公共预算支出决算情况表!$H:$H,0)</f>
        <v>19.6944</v>
      </c>
      <c r="N160" s="349">
        <f t="shared" si="38"/>
        <v>0.206942074904541</v>
      </c>
      <c r="O160" s="350"/>
      <c r="P160" s="21"/>
    </row>
    <row r="161" spans="1:16">
      <c r="A161" s="330">
        <v>2059999</v>
      </c>
      <c r="B161" s="333" t="s">
        <v>145</v>
      </c>
      <c r="C161" s="277">
        <v>22</v>
      </c>
      <c r="D161" s="277">
        <v>22</v>
      </c>
      <c r="E161" s="332">
        <v>232</v>
      </c>
      <c r="F161" s="332">
        <v>1088.77</v>
      </c>
      <c r="G161" s="277">
        <f t="shared" si="35"/>
        <v>1342.77</v>
      </c>
      <c r="H161" s="332">
        <v>23.77</v>
      </c>
      <c r="I161" s="277">
        <v>10</v>
      </c>
      <c r="J161" s="348">
        <f t="shared" si="36"/>
        <v>0.454545454545455</v>
      </c>
      <c r="K161" s="277">
        <v>0</v>
      </c>
      <c r="L161" s="277">
        <v>13.77</v>
      </c>
      <c r="M161" s="277">
        <f>_xlfn.XLOOKUP(A161,[27]县本级公共预算支出决算情况表!$A:$A,[27]县本级公共预算支出决算情况表!$H:$H,0)</f>
        <v>19.6944</v>
      </c>
      <c r="N161" s="349">
        <f t="shared" si="38"/>
        <v>0.206942074904541</v>
      </c>
      <c r="O161" s="350"/>
      <c r="P161" s="21"/>
    </row>
    <row r="162" spans="1:16">
      <c r="A162" s="327">
        <v>206</v>
      </c>
      <c r="B162" s="328" t="s">
        <v>146</v>
      </c>
      <c r="C162" s="329">
        <v>1013</v>
      </c>
      <c r="D162" s="352">
        <f>SUM(D163,D176,D169,D172,D174,D167)</f>
        <v>1023</v>
      </c>
      <c r="E162" s="352">
        <f>SUM(E163,E176,E169,E172,E174,E167)</f>
        <v>75.536</v>
      </c>
      <c r="F162" s="352">
        <f>SUM(F163,F176,F169,F172,F174,F167)</f>
        <v>64</v>
      </c>
      <c r="G162" s="329">
        <f t="shared" si="35"/>
        <v>1162.536</v>
      </c>
      <c r="H162" s="352">
        <f>SUM(H163,H176,H169,H172,H174,H167)</f>
        <v>982.355483</v>
      </c>
      <c r="I162" s="329">
        <v>935.601483</v>
      </c>
      <c r="J162" s="346">
        <f t="shared" si="36"/>
        <v>0.914566454545455</v>
      </c>
      <c r="K162" s="352">
        <f t="shared" ref="K162:M162" si="45">SUM(K163,K176,K169,K174)</f>
        <v>46.754</v>
      </c>
      <c r="L162" s="352">
        <f t="shared" si="45"/>
        <v>0</v>
      </c>
      <c r="M162" s="329">
        <f>_xlfn.XLOOKUP(A162,[27]县本级公共预算支出决算情况表!$A:$A,[27]县本级公共预算支出决算情况表!$H:$H,0)</f>
        <v>1059.329713</v>
      </c>
      <c r="N162" s="344">
        <f t="shared" si="38"/>
        <v>-0.0726631463796201</v>
      </c>
      <c r="O162" s="350"/>
      <c r="P162" s="21"/>
    </row>
    <row r="163" spans="1:16">
      <c r="A163" s="330">
        <v>20601</v>
      </c>
      <c r="B163" s="331" t="s">
        <v>147</v>
      </c>
      <c r="C163" s="277">
        <v>958</v>
      </c>
      <c r="D163" s="332">
        <f>SUM(D164:D166)</f>
        <v>968</v>
      </c>
      <c r="E163" s="332">
        <f>SUM(E164:E166)</f>
        <v>41.536</v>
      </c>
      <c r="F163" s="332">
        <f>SUM(F164:F166)</f>
        <v>0</v>
      </c>
      <c r="G163" s="277">
        <f t="shared" si="35"/>
        <v>1009.536</v>
      </c>
      <c r="H163" s="332">
        <v>921.649483</v>
      </c>
      <c r="I163" s="277">
        <v>899.851483</v>
      </c>
      <c r="J163" s="348">
        <f t="shared" ref="J163:J178" si="46">IFERROR(I163/D163,"-")</f>
        <v>0.92959863946281</v>
      </c>
      <c r="K163" s="332">
        <f t="shared" ref="K163:M163" si="47">SUM(K164:K166)</f>
        <v>21.798</v>
      </c>
      <c r="L163" s="332">
        <f t="shared" si="47"/>
        <v>0</v>
      </c>
      <c r="M163" s="277">
        <f>_xlfn.XLOOKUP(A163,[27]县本级公共预算支出决算情况表!$A:$A,[27]县本级公共预算支出决算情况表!$H:$H,0)</f>
        <v>1034.329713</v>
      </c>
      <c r="N163" s="349">
        <f t="shared" ref="N163:N178" si="48">IFERROR(H163/M163-1,"-")</f>
        <v>-0.108940339413802</v>
      </c>
      <c r="O163" s="350"/>
      <c r="P163" s="21"/>
    </row>
    <row r="164" ht="16" customHeight="1" spans="1:16">
      <c r="A164" s="330">
        <v>2060101</v>
      </c>
      <c r="B164" s="333" t="s">
        <v>335</v>
      </c>
      <c r="C164" s="277">
        <v>845</v>
      </c>
      <c r="D164" s="277">
        <v>855</v>
      </c>
      <c r="E164" s="332">
        <v>0</v>
      </c>
      <c r="F164" s="332">
        <v>0</v>
      </c>
      <c r="G164" s="277">
        <f t="shared" si="35"/>
        <v>855</v>
      </c>
      <c r="H164" s="332">
        <v>827.647263</v>
      </c>
      <c r="I164" s="277">
        <v>827.647263</v>
      </c>
      <c r="J164" s="348">
        <f t="shared" si="46"/>
        <v>0.968008494736842</v>
      </c>
      <c r="K164" s="277">
        <v>0</v>
      </c>
      <c r="L164" s="277">
        <v>0</v>
      </c>
      <c r="M164" s="277">
        <f>_xlfn.XLOOKUP(A164,[27]县本级公共预算支出决算情况表!$A:$A,[27]县本级公共预算支出决算情况表!$H:$H,0)</f>
        <v>895.922836</v>
      </c>
      <c r="N164" s="349">
        <f t="shared" si="48"/>
        <v>-0.0762069792805237</v>
      </c>
      <c r="O164" s="350"/>
      <c r="P164" s="21"/>
    </row>
    <row r="165" ht="16" customHeight="1" spans="1:16">
      <c r="A165" s="330">
        <v>2060102</v>
      </c>
      <c r="B165" s="333" t="s">
        <v>336</v>
      </c>
      <c r="C165" s="277">
        <v>10</v>
      </c>
      <c r="D165" s="277">
        <v>10</v>
      </c>
      <c r="E165" s="332">
        <v>0</v>
      </c>
      <c r="F165" s="332">
        <v>0</v>
      </c>
      <c r="G165" s="277">
        <f t="shared" si="35"/>
        <v>10</v>
      </c>
      <c r="H165" s="332">
        <v>5.57822</v>
      </c>
      <c r="I165" s="277">
        <v>5.57822</v>
      </c>
      <c r="J165" s="348">
        <f t="shared" si="46"/>
        <v>0.557822</v>
      </c>
      <c r="K165" s="277">
        <v>0</v>
      </c>
      <c r="L165" s="277">
        <v>0</v>
      </c>
      <c r="M165" s="277">
        <f>_xlfn.XLOOKUP(A165,[27]县本级公共预算支出决算情况表!$A:$A,[27]县本级公共预算支出决算情况表!$H:$H,0)</f>
        <v>13.0875</v>
      </c>
      <c r="N165" s="349">
        <f t="shared" si="48"/>
        <v>-0.573774976122254</v>
      </c>
      <c r="O165" s="350"/>
      <c r="P165" s="21"/>
    </row>
    <row r="166" ht="16" customHeight="1" spans="1:16">
      <c r="A166" s="330">
        <v>2060199</v>
      </c>
      <c r="B166" s="333" t="s">
        <v>398</v>
      </c>
      <c r="C166" s="277">
        <v>103</v>
      </c>
      <c r="D166" s="277">
        <v>103</v>
      </c>
      <c r="E166" s="332">
        <v>41.536</v>
      </c>
      <c r="F166" s="332">
        <v>0</v>
      </c>
      <c r="G166" s="277">
        <f t="shared" si="35"/>
        <v>144.536</v>
      </c>
      <c r="H166" s="332">
        <v>88.424</v>
      </c>
      <c r="I166" s="277">
        <v>66.626</v>
      </c>
      <c r="J166" s="348">
        <f t="shared" si="46"/>
        <v>0.646854368932039</v>
      </c>
      <c r="K166" s="277">
        <v>21.798</v>
      </c>
      <c r="L166" s="277">
        <v>0</v>
      </c>
      <c r="M166" s="277">
        <f>_xlfn.XLOOKUP(A166,[27]县本级公共预算支出决算情况表!$A:$A,[27]县本级公共预算支出决算情况表!$H:$H,0)</f>
        <v>125.319377</v>
      </c>
      <c r="N166" s="349">
        <f t="shared" si="48"/>
        <v>-0.294410791716591</v>
      </c>
      <c r="O166" s="350"/>
      <c r="P166" s="21"/>
    </row>
    <row r="167" s="1" customFormat="1" ht="16" customHeight="1" spans="1:17">
      <c r="A167" s="330">
        <v>20602</v>
      </c>
      <c r="B167" s="333"/>
      <c r="C167" s="332">
        <f t="shared" ref="C167:I167" si="49">SUM(C168)</f>
        <v>0</v>
      </c>
      <c r="D167" s="332">
        <f t="shared" si="49"/>
        <v>0</v>
      </c>
      <c r="E167" s="332">
        <f t="shared" si="49"/>
        <v>0</v>
      </c>
      <c r="F167" s="332">
        <f t="shared" si="49"/>
        <v>10</v>
      </c>
      <c r="G167" s="277">
        <f t="shared" si="35"/>
        <v>10</v>
      </c>
      <c r="H167" s="332">
        <v>0</v>
      </c>
      <c r="I167" s="277">
        <v>0</v>
      </c>
      <c r="J167" s="348" t="str">
        <f t="shared" si="46"/>
        <v>-</v>
      </c>
      <c r="K167" s="277">
        <v>0</v>
      </c>
      <c r="L167" s="277">
        <v>0</v>
      </c>
      <c r="M167" s="277">
        <f>_xlfn.XLOOKUP(A167,[27]县本级公共预算支出决算情况表!$A:$A,[27]县本级公共预算支出决算情况表!$H:$H,0)</f>
        <v>0</v>
      </c>
      <c r="N167" s="349" t="str">
        <f t="shared" si="48"/>
        <v>-</v>
      </c>
      <c r="O167" s="350"/>
      <c r="P167" s="21"/>
      <c r="Q167"/>
    </row>
    <row r="168" ht="16" customHeight="1" spans="1:16">
      <c r="A168" s="330">
        <v>2060208</v>
      </c>
      <c r="B168" s="333" t="s">
        <v>399</v>
      </c>
      <c r="C168" s="332">
        <v>0</v>
      </c>
      <c r="D168" s="332">
        <v>0</v>
      </c>
      <c r="E168" s="332">
        <v>0</v>
      </c>
      <c r="F168" s="332">
        <v>10</v>
      </c>
      <c r="G168" s="277">
        <f t="shared" si="35"/>
        <v>10</v>
      </c>
      <c r="H168" s="332">
        <v>0</v>
      </c>
      <c r="I168" s="277">
        <v>0</v>
      </c>
      <c r="J168" s="348" t="str">
        <f t="shared" si="46"/>
        <v>-</v>
      </c>
      <c r="K168" s="277">
        <v>0</v>
      </c>
      <c r="L168" s="277">
        <v>0</v>
      </c>
      <c r="M168" s="277">
        <f>_xlfn.XLOOKUP(A168,[27]县本级公共预算支出决算情况表!$A:$A,[27]县本级公共预算支出决算情况表!$H:$H,0)</f>
        <v>0</v>
      </c>
      <c r="N168" s="349" t="str">
        <f t="shared" si="48"/>
        <v>-</v>
      </c>
      <c r="O168" s="350"/>
      <c r="P168" s="21"/>
    </row>
    <row r="169" ht="16" customHeight="1" spans="1:16">
      <c r="A169" s="330">
        <v>20604</v>
      </c>
      <c r="B169" s="331" t="s">
        <v>149</v>
      </c>
      <c r="C169" s="277">
        <v>20</v>
      </c>
      <c r="D169" s="332">
        <f>SUM(D170:D171)</f>
        <v>20</v>
      </c>
      <c r="E169" s="332">
        <f>SUM(E170:E171)</f>
        <v>16</v>
      </c>
      <c r="F169" s="332">
        <f>SUM(F170:F171)</f>
        <v>34</v>
      </c>
      <c r="G169" s="277">
        <f t="shared" si="35"/>
        <v>70</v>
      </c>
      <c r="H169" s="332">
        <v>19.956</v>
      </c>
      <c r="I169" s="277">
        <v>5</v>
      </c>
      <c r="J169" s="348">
        <f t="shared" si="46"/>
        <v>0.25</v>
      </c>
      <c r="K169" s="332">
        <f t="shared" ref="K169:M169" si="50">SUM(K170:K171)</f>
        <v>14.956</v>
      </c>
      <c r="L169" s="332">
        <f t="shared" si="50"/>
        <v>0</v>
      </c>
      <c r="M169" s="277">
        <f>_xlfn.XLOOKUP(A169,[27]县本级公共预算支出决算情况表!$A:$A,[27]县本级公共预算支出决算情况表!$H:$H,0)</f>
        <v>8</v>
      </c>
      <c r="N169" s="349">
        <f t="shared" si="48"/>
        <v>1.4945</v>
      </c>
      <c r="O169" s="350"/>
      <c r="P169" s="21"/>
    </row>
    <row r="170" ht="16" customHeight="1" spans="1:16">
      <c r="A170" s="330">
        <v>2060404</v>
      </c>
      <c r="B170" s="333" t="s">
        <v>400</v>
      </c>
      <c r="C170" s="277">
        <v>0</v>
      </c>
      <c r="D170" s="277">
        <v>0</v>
      </c>
      <c r="E170" s="332">
        <v>16</v>
      </c>
      <c r="F170" s="332">
        <v>34</v>
      </c>
      <c r="G170" s="277">
        <f t="shared" si="35"/>
        <v>50</v>
      </c>
      <c r="H170" s="332">
        <v>14.956</v>
      </c>
      <c r="I170" s="277">
        <v>0</v>
      </c>
      <c r="J170" s="348" t="str">
        <f t="shared" si="46"/>
        <v>-</v>
      </c>
      <c r="K170" s="277">
        <v>14.956</v>
      </c>
      <c r="L170" s="277">
        <v>0</v>
      </c>
      <c r="M170" s="277">
        <f>_xlfn.XLOOKUP(A170,[27]县本级公共预算支出决算情况表!$A:$A,[27]县本级公共预算支出决算情况表!$H:$H,0)</f>
        <v>8</v>
      </c>
      <c r="N170" s="349">
        <f t="shared" si="48"/>
        <v>0.8695</v>
      </c>
      <c r="O170" s="350"/>
      <c r="P170" s="21"/>
    </row>
    <row r="171" ht="16" customHeight="1" spans="1:16">
      <c r="A171" s="330">
        <v>2060499</v>
      </c>
      <c r="B171" s="333" t="s">
        <v>401</v>
      </c>
      <c r="C171" s="277">
        <v>20</v>
      </c>
      <c r="D171" s="277">
        <v>20</v>
      </c>
      <c r="E171" s="332">
        <v>0</v>
      </c>
      <c r="F171" s="332">
        <v>0</v>
      </c>
      <c r="G171" s="277">
        <f t="shared" si="35"/>
        <v>20</v>
      </c>
      <c r="H171" s="332">
        <v>5</v>
      </c>
      <c r="I171" s="277">
        <v>5</v>
      </c>
      <c r="J171" s="348">
        <f t="shared" si="46"/>
        <v>0.25</v>
      </c>
      <c r="K171" s="277">
        <v>0</v>
      </c>
      <c r="L171" s="277">
        <v>0</v>
      </c>
      <c r="M171" s="277">
        <f>_xlfn.XLOOKUP(A171,[27]县本级公共预算支出决算情况表!$A:$A,[27]县本级公共预算支出决算情况表!$H:$H,0)</f>
        <v>0</v>
      </c>
      <c r="N171" s="349" t="str">
        <f t="shared" si="48"/>
        <v>-</v>
      </c>
      <c r="O171" s="350"/>
      <c r="P171" s="21"/>
    </row>
    <row r="172" ht="16" customHeight="1" spans="1:16">
      <c r="A172" s="330">
        <v>20605</v>
      </c>
      <c r="B172" s="331" t="s">
        <v>402</v>
      </c>
      <c r="C172" s="277">
        <v>0</v>
      </c>
      <c r="D172" s="332">
        <f>SUM(D173)</f>
        <v>0</v>
      </c>
      <c r="E172" s="332">
        <f>SUM(E173)</f>
        <v>8</v>
      </c>
      <c r="F172" s="332">
        <f>SUM(F173)</f>
        <v>0</v>
      </c>
      <c r="G172" s="277">
        <f t="shared" si="35"/>
        <v>8</v>
      </c>
      <c r="H172" s="332">
        <v>0</v>
      </c>
      <c r="I172" s="277">
        <v>0</v>
      </c>
      <c r="J172" s="348" t="str">
        <f t="shared" si="46"/>
        <v>-</v>
      </c>
      <c r="K172" s="277">
        <f>0</f>
        <v>0</v>
      </c>
      <c r="L172" s="277">
        <f>0</f>
        <v>0</v>
      </c>
      <c r="M172" s="277">
        <f>_xlfn.XLOOKUP(A172,[27]县本级公共预算支出决算情况表!$A:$A,[27]县本级公共预算支出决算情况表!$H:$H,0)</f>
        <v>0</v>
      </c>
      <c r="N172" s="349" t="str">
        <f t="shared" si="48"/>
        <v>-</v>
      </c>
      <c r="O172" s="350"/>
      <c r="P172" s="21"/>
    </row>
    <row r="173" ht="16" customHeight="1" spans="1:16">
      <c r="A173" s="330">
        <v>2060599</v>
      </c>
      <c r="B173" s="333" t="s">
        <v>152</v>
      </c>
      <c r="C173" s="277">
        <v>0</v>
      </c>
      <c r="D173" s="277">
        <v>0</v>
      </c>
      <c r="E173" s="332">
        <v>8</v>
      </c>
      <c r="F173" s="332">
        <v>0</v>
      </c>
      <c r="G173" s="277">
        <f t="shared" si="35"/>
        <v>8</v>
      </c>
      <c r="H173" s="332">
        <v>0</v>
      </c>
      <c r="I173" s="277">
        <v>0</v>
      </c>
      <c r="J173" s="348" t="str">
        <f t="shared" si="46"/>
        <v>-</v>
      </c>
      <c r="K173" s="277">
        <v>0</v>
      </c>
      <c r="L173" s="277">
        <v>0</v>
      </c>
      <c r="M173" s="277">
        <f>_xlfn.XLOOKUP(A173,[27]县本级公共预算支出决算情况表!$A:$A,[27]县本级公共预算支出决算情况表!$H:$H,0)</f>
        <v>0</v>
      </c>
      <c r="N173" s="349" t="str">
        <f t="shared" si="48"/>
        <v>-</v>
      </c>
      <c r="O173" s="350"/>
      <c r="P173" s="21"/>
    </row>
    <row r="174" ht="16" customHeight="1" spans="1:16">
      <c r="A174" s="330">
        <v>20607</v>
      </c>
      <c r="B174" s="331" t="s">
        <v>151</v>
      </c>
      <c r="C174" s="277">
        <v>5</v>
      </c>
      <c r="D174" s="332">
        <f>SUM(D175)</f>
        <v>5</v>
      </c>
      <c r="E174" s="332">
        <f>SUM(E175)</f>
        <v>10</v>
      </c>
      <c r="F174" s="332">
        <f>SUM(F175)</f>
        <v>20</v>
      </c>
      <c r="G174" s="277">
        <f t="shared" si="35"/>
        <v>35</v>
      </c>
      <c r="H174" s="332">
        <v>10.75</v>
      </c>
      <c r="I174" s="277">
        <v>0.75</v>
      </c>
      <c r="J174" s="348">
        <f t="shared" si="46"/>
        <v>0.15</v>
      </c>
      <c r="K174" s="332">
        <f t="shared" ref="K174:M174" si="51">SUM(K175)</f>
        <v>10</v>
      </c>
      <c r="L174" s="332">
        <f t="shared" si="51"/>
        <v>0</v>
      </c>
      <c r="M174" s="277">
        <f>_xlfn.XLOOKUP(A174,[27]县本级公共预算支出决算情况表!$A:$A,[27]县本级公共预算支出决算情况表!$H:$H,0)</f>
        <v>9</v>
      </c>
      <c r="N174" s="349">
        <f t="shared" si="48"/>
        <v>0.194444444444444</v>
      </c>
      <c r="O174" s="350"/>
      <c r="P174" s="21"/>
    </row>
    <row r="175" ht="16" customHeight="1" spans="1:16">
      <c r="A175" s="330">
        <v>2060702</v>
      </c>
      <c r="B175" s="333" t="s">
        <v>403</v>
      </c>
      <c r="C175" s="277">
        <v>5</v>
      </c>
      <c r="D175" s="277">
        <v>5</v>
      </c>
      <c r="E175" s="332">
        <v>10</v>
      </c>
      <c r="F175" s="332">
        <v>20</v>
      </c>
      <c r="G175" s="277">
        <f t="shared" si="35"/>
        <v>35</v>
      </c>
      <c r="H175" s="332">
        <v>10.75</v>
      </c>
      <c r="I175" s="277">
        <v>0.75</v>
      </c>
      <c r="J175" s="348">
        <f t="shared" si="46"/>
        <v>0.15</v>
      </c>
      <c r="K175" s="277">
        <v>10</v>
      </c>
      <c r="L175" s="277">
        <v>0</v>
      </c>
      <c r="M175" s="277">
        <f>_xlfn.XLOOKUP(A175,[27]县本级公共预算支出决算情况表!$A:$A,[27]县本级公共预算支出决算情况表!$H:$H,0)</f>
        <v>9</v>
      </c>
      <c r="N175" s="349">
        <f t="shared" si="48"/>
        <v>0.194444444444444</v>
      </c>
      <c r="O175" s="350"/>
      <c r="P175" s="21"/>
    </row>
    <row r="176" ht="16" customHeight="1" spans="1:16">
      <c r="A176" s="330">
        <v>20699</v>
      </c>
      <c r="B176" s="331" t="s">
        <v>152</v>
      </c>
      <c r="C176" s="277">
        <v>30</v>
      </c>
      <c r="D176" s="332">
        <f>SUM(D177)</f>
        <v>30</v>
      </c>
      <c r="E176" s="332">
        <f>SUM(E177)</f>
        <v>0</v>
      </c>
      <c r="F176" s="332">
        <f>SUM(F177)</f>
        <v>0</v>
      </c>
      <c r="G176" s="277">
        <f t="shared" si="35"/>
        <v>30</v>
      </c>
      <c r="H176" s="332">
        <v>30</v>
      </c>
      <c r="I176" s="277">
        <v>30</v>
      </c>
      <c r="J176" s="348">
        <f t="shared" si="46"/>
        <v>1</v>
      </c>
      <c r="K176" s="332">
        <f t="shared" ref="K176:M176" si="52">SUM(K177)</f>
        <v>0</v>
      </c>
      <c r="L176" s="332">
        <f t="shared" si="52"/>
        <v>0</v>
      </c>
      <c r="M176" s="277">
        <f>_xlfn.XLOOKUP(A176,[27]县本级公共预算支出决算情况表!$A:$A,[27]县本级公共预算支出决算情况表!$H:$H,0)</f>
        <v>8</v>
      </c>
      <c r="N176" s="349">
        <f t="shared" si="48"/>
        <v>2.75</v>
      </c>
      <c r="O176" s="350"/>
      <c r="P176" s="21"/>
    </row>
    <row r="177" ht="16" customHeight="1" spans="1:16">
      <c r="A177" s="330">
        <v>2069999</v>
      </c>
      <c r="B177" s="333" t="s">
        <v>152</v>
      </c>
      <c r="C177" s="277">
        <v>30</v>
      </c>
      <c r="D177" s="277">
        <v>30</v>
      </c>
      <c r="E177" s="332">
        <v>0</v>
      </c>
      <c r="F177" s="332">
        <v>0</v>
      </c>
      <c r="G177" s="277">
        <f t="shared" si="35"/>
        <v>30</v>
      </c>
      <c r="H177" s="332">
        <v>30</v>
      </c>
      <c r="I177" s="277">
        <v>30</v>
      </c>
      <c r="J177" s="348">
        <f t="shared" si="46"/>
        <v>1</v>
      </c>
      <c r="K177" s="277">
        <v>0</v>
      </c>
      <c r="L177" s="277">
        <v>0</v>
      </c>
      <c r="M177" s="277">
        <f>_xlfn.XLOOKUP(A177,[27]县本级公共预算支出决算情况表!$A:$A,[27]县本级公共预算支出决算情况表!$H:$H,0)</f>
        <v>8</v>
      </c>
      <c r="N177" s="349">
        <f t="shared" si="48"/>
        <v>2.75</v>
      </c>
      <c r="O177" s="350"/>
      <c r="P177" s="21"/>
    </row>
    <row r="178" ht="16" customHeight="1" spans="1:16">
      <c r="A178" s="327">
        <v>207</v>
      </c>
      <c r="B178" s="328" t="s">
        <v>153</v>
      </c>
      <c r="C178" s="329">
        <v>1085</v>
      </c>
      <c r="D178" s="352">
        <f>SUM(D179,D201,D189,D193,D204,D198)</f>
        <v>1080</v>
      </c>
      <c r="E178" s="352">
        <f>SUM(E179,E201,E189,E193,E204,E198)</f>
        <v>1528.919713</v>
      </c>
      <c r="F178" s="352">
        <f>SUM(F179,F201,F189,F193,F204,F198)</f>
        <v>446.06</v>
      </c>
      <c r="G178" s="329">
        <f t="shared" si="35"/>
        <v>3054.979713</v>
      </c>
      <c r="H178" s="352">
        <f>SUM(H179,H201,H189,H193,H204,H198)</f>
        <v>3572.910216</v>
      </c>
      <c r="I178" s="329">
        <v>3044.331512</v>
      </c>
      <c r="J178" s="346">
        <f t="shared" si="46"/>
        <v>2.81882547407407</v>
      </c>
      <c r="K178" s="352">
        <f>SUM(K179,K201,K189,K193,K204,K198)</f>
        <v>394.704878</v>
      </c>
      <c r="L178" s="352">
        <f>SUM(L179,L201,L189,L193,L204,L198)</f>
        <v>133.873826</v>
      </c>
      <c r="M178" s="329">
        <f>_xlfn.XLOOKUP(A178,[27]县本级公共预算支出决算情况表!$A:$A,[27]县本级公共预算支出决算情况表!$H:$H,0)</f>
        <v>1597.222175</v>
      </c>
      <c r="N178" s="344">
        <f t="shared" si="48"/>
        <v>1.23695254919686</v>
      </c>
      <c r="O178" s="350"/>
      <c r="P178" s="21"/>
    </row>
    <row r="179" ht="16" customHeight="1" spans="1:16">
      <c r="A179" s="330">
        <v>20701</v>
      </c>
      <c r="B179" s="331" t="s">
        <v>154</v>
      </c>
      <c r="C179" s="277">
        <v>718</v>
      </c>
      <c r="D179" s="332">
        <f>SUM(D180:D188)</f>
        <v>722</v>
      </c>
      <c r="E179" s="332">
        <f>SUM(E180:E188)</f>
        <v>354.446769</v>
      </c>
      <c r="F179" s="332">
        <f>SUM(F180:F188)</f>
        <v>272.4</v>
      </c>
      <c r="G179" s="277">
        <f t="shared" si="35"/>
        <v>1348.846769</v>
      </c>
      <c r="H179" s="332">
        <v>765.721548</v>
      </c>
      <c r="I179" s="277">
        <v>638.046845</v>
      </c>
      <c r="J179" s="348">
        <f t="shared" ref="J179:J208" si="53">IFERROR(I179/D179,"-")</f>
        <v>0.883721391966759</v>
      </c>
      <c r="K179" s="332">
        <f>SUM(K180:K188)</f>
        <v>93.298334</v>
      </c>
      <c r="L179" s="332">
        <f>SUM(L180:L188)</f>
        <v>34.376369</v>
      </c>
      <c r="M179" s="277">
        <f>_xlfn.XLOOKUP(A179,[27]县本级公共预算支出决算情况表!$A:$A,[27]县本级公共预算支出决算情况表!$H:$H,0)</f>
        <v>1042.859299</v>
      </c>
      <c r="N179" s="349">
        <f t="shared" ref="N179:N208" si="54">IFERROR(H179/M179-1,"-")</f>
        <v>-0.265747978913117</v>
      </c>
      <c r="O179" s="350"/>
      <c r="P179" s="21"/>
    </row>
    <row r="180" ht="16" customHeight="1" spans="1:16">
      <c r="A180" s="330">
        <v>2070101</v>
      </c>
      <c r="B180" s="333" t="s">
        <v>335</v>
      </c>
      <c r="C180" s="277">
        <v>628</v>
      </c>
      <c r="D180" s="277">
        <v>630</v>
      </c>
      <c r="E180" s="332">
        <v>0</v>
      </c>
      <c r="F180" s="332">
        <v>0</v>
      </c>
      <c r="G180" s="277">
        <f t="shared" si="35"/>
        <v>630</v>
      </c>
      <c r="H180" s="332">
        <v>600.892801</v>
      </c>
      <c r="I180" s="277">
        <v>600.892801</v>
      </c>
      <c r="J180" s="348">
        <f t="shared" si="53"/>
        <v>0.953798096825397</v>
      </c>
      <c r="K180" s="277">
        <v>0</v>
      </c>
      <c r="L180" s="277">
        <v>0</v>
      </c>
      <c r="M180" s="277">
        <f>_xlfn.XLOOKUP(A180,[27]县本级公共预算支出决算情况表!$A:$A,[27]县本级公共预算支出决算情况表!$H:$H,0)</f>
        <v>686.60667</v>
      </c>
      <c r="N180" s="349">
        <f t="shared" si="54"/>
        <v>-0.124836930290817</v>
      </c>
      <c r="O180" s="350"/>
      <c r="P180" s="21"/>
    </row>
    <row r="181" ht="16" customHeight="1" spans="1:16">
      <c r="A181" s="330">
        <v>2070102</v>
      </c>
      <c r="B181" s="333" t="s">
        <v>336</v>
      </c>
      <c r="C181" s="277">
        <v>0</v>
      </c>
      <c r="D181" s="277">
        <v>3</v>
      </c>
      <c r="E181" s="332">
        <v>0</v>
      </c>
      <c r="F181" s="332">
        <v>0</v>
      </c>
      <c r="G181" s="277">
        <f t="shared" si="35"/>
        <v>3</v>
      </c>
      <c r="H181" s="332">
        <v>3.240148</v>
      </c>
      <c r="I181" s="277">
        <v>3.240148</v>
      </c>
      <c r="J181" s="348">
        <f t="shared" si="53"/>
        <v>1.08004933333333</v>
      </c>
      <c r="K181" s="277">
        <v>0</v>
      </c>
      <c r="L181" s="277">
        <v>0</v>
      </c>
      <c r="M181" s="277">
        <f>_xlfn.XLOOKUP(A181,[27]县本级公共预算支出决算情况表!$A:$A,[27]县本级公共预算支出决算情况表!$H:$H,0)</f>
        <v>0</v>
      </c>
      <c r="N181" s="349" t="str">
        <f t="shared" si="54"/>
        <v>-</v>
      </c>
      <c r="O181" s="350"/>
      <c r="P181" s="21"/>
    </row>
    <row r="182" ht="16" customHeight="1" spans="1:16">
      <c r="A182" s="330">
        <v>2070104</v>
      </c>
      <c r="B182" s="333" t="s">
        <v>404</v>
      </c>
      <c r="C182" s="277">
        <v>0</v>
      </c>
      <c r="D182" s="277">
        <v>0</v>
      </c>
      <c r="E182" s="332">
        <v>59.982613</v>
      </c>
      <c r="F182" s="332">
        <v>80</v>
      </c>
      <c r="G182" s="277">
        <f t="shared" si="35"/>
        <v>139.982613</v>
      </c>
      <c r="H182" s="332">
        <v>45.664742</v>
      </c>
      <c r="I182" s="277">
        <v>0</v>
      </c>
      <c r="J182" s="348" t="str">
        <f t="shared" si="53"/>
        <v>-</v>
      </c>
      <c r="K182" s="277">
        <v>17.543033</v>
      </c>
      <c r="L182" s="277">
        <v>28.121709</v>
      </c>
      <c r="M182" s="277">
        <f>_xlfn.XLOOKUP(A182,[27]县本级公共预算支出决算情况表!$A:$A,[27]县本级公共预算支出决算情况表!$H:$H,0)</f>
        <v>20</v>
      </c>
      <c r="N182" s="349">
        <f t="shared" si="54"/>
        <v>1.2832371</v>
      </c>
      <c r="O182" s="350"/>
      <c r="P182" s="21"/>
    </row>
    <row r="183" ht="16" customHeight="1" spans="1:16">
      <c r="A183" s="330">
        <v>2070108</v>
      </c>
      <c r="B183" s="333" t="s">
        <v>405</v>
      </c>
      <c r="C183" s="277">
        <v>0</v>
      </c>
      <c r="D183" s="277">
        <v>0</v>
      </c>
      <c r="E183" s="332">
        <v>0</v>
      </c>
      <c r="F183" s="332">
        <v>0</v>
      </c>
      <c r="G183" s="277">
        <f t="shared" si="35"/>
        <v>0</v>
      </c>
      <c r="H183" s="332">
        <v>10</v>
      </c>
      <c r="I183" s="277">
        <v>10</v>
      </c>
      <c r="J183" s="348" t="str">
        <f t="shared" si="53"/>
        <v>-</v>
      </c>
      <c r="K183" s="277">
        <v>0</v>
      </c>
      <c r="L183" s="277">
        <v>0</v>
      </c>
      <c r="M183" s="277">
        <f>_xlfn.XLOOKUP(A183,[27]县本级公共预算支出决算情况表!$A:$A,[27]县本级公共预算支出决算情况表!$H:$H,0)</f>
        <v>19.4</v>
      </c>
      <c r="N183" s="349">
        <f t="shared" si="54"/>
        <v>-0.484536082474227</v>
      </c>
      <c r="O183" s="350"/>
      <c r="P183" s="21"/>
    </row>
    <row r="184" ht="16" customHeight="1" spans="1:16">
      <c r="A184" s="330">
        <v>2070109</v>
      </c>
      <c r="B184" s="333" t="s">
        <v>406</v>
      </c>
      <c r="C184" s="277">
        <v>0</v>
      </c>
      <c r="D184" s="277">
        <v>0</v>
      </c>
      <c r="E184" s="332">
        <v>2.106601</v>
      </c>
      <c r="F184" s="332">
        <v>0</v>
      </c>
      <c r="G184" s="277">
        <f t="shared" si="35"/>
        <v>2.106601</v>
      </c>
      <c r="H184" s="332">
        <v>2.106601</v>
      </c>
      <c r="I184" s="277">
        <v>0</v>
      </c>
      <c r="J184" s="348" t="str">
        <f t="shared" si="53"/>
        <v>-</v>
      </c>
      <c r="K184" s="277">
        <v>2.106601</v>
      </c>
      <c r="L184" s="277">
        <v>0</v>
      </c>
      <c r="M184" s="277">
        <f>_xlfn.XLOOKUP(A184,[27]县本级公共预算支出决算情况表!$A:$A,[27]县本级公共预算支出决算情况表!$H:$H,0)</f>
        <v>31.909899</v>
      </c>
      <c r="N184" s="349">
        <f t="shared" si="54"/>
        <v>-0.933982837112709</v>
      </c>
      <c r="O184" s="350"/>
      <c r="P184" s="21"/>
    </row>
    <row r="185" ht="16" customHeight="1" spans="1:16">
      <c r="A185" s="330">
        <v>2070111</v>
      </c>
      <c r="B185" s="333" t="s">
        <v>407</v>
      </c>
      <c r="C185" s="277">
        <v>0</v>
      </c>
      <c r="D185" s="277">
        <v>0</v>
      </c>
      <c r="E185" s="332">
        <v>1</v>
      </c>
      <c r="F185" s="332">
        <v>0</v>
      </c>
      <c r="G185" s="277">
        <f t="shared" si="35"/>
        <v>1</v>
      </c>
      <c r="H185" s="332">
        <v>1</v>
      </c>
      <c r="I185" s="277">
        <v>0</v>
      </c>
      <c r="J185" s="348" t="str">
        <f t="shared" si="53"/>
        <v>-</v>
      </c>
      <c r="K185" s="277">
        <v>1</v>
      </c>
      <c r="L185" s="277">
        <v>0</v>
      </c>
      <c r="M185" s="277">
        <f>_xlfn.XLOOKUP(A185,[27]县本级公共预算支出决算情况表!$A:$A,[27]县本级公共预算支出决算情况表!$H:$H,0)</f>
        <v>1</v>
      </c>
      <c r="N185" s="349">
        <f t="shared" si="54"/>
        <v>0</v>
      </c>
      <c r="O185" s="350"/>
      <c r="P185" s="21"/>
    </row>
    <row r="186" ht="16" customHeight="1" spans="1:16">
      <c r="A186" s="330">
        <v>2070113</v>
      </c>
      <c r="B186" s="333" t="s">
        <v>408</v>
      </c>
      <c r="C186" s="277">
        <v>0</v>
      </c>
      <c r="D186" s="277">
        <v>0</v>
      </c>
      <c r="E186" s="332">
        <v>0</v>
      </c>
      <c r="F186" s="332">
        <v>0</v>
      </c>
      <c r="G186" s="277">
        <f t="shared" si="35"/>
        <v>0</v>
      </c>
      <c r="H186" s="332">
        <v>0</v>
      </c>
      <c r="I186" s="277">
        <v>0</v>
      </c>
      <c r="J186" s="348" t="str">
        <f t="shared" si="53"/>
        <v>-</v>
      </c>
      <c r="K186" s="277">
        <v>0</v>
      </c>
      <c r="L186" s="277">
        <v>0</v>
      </c>
      <c r="M186" s="277">
        <f>_xlfn.XLOOKUP(A186,[27]县本级公共预算支出决算情况表!$A:$A,[27]县本级公共预算支出决算情况表!$H:$H,0)</f>
        <v>40.6712</v>
      </c>
      <c r="N186" s="349">
        <f t="shared" si="54"/>
        <v>-1</v>
      </c>
      <c r="O186" s="350"/>
      <c r="P186" s="21"/>
    </row>
    <row r="187" ht="16" customHeight="1" spans="1:16">
      <c r="A187" s="330">
        <v>2070114</v>
      </c>
      <c r="B187" s="333" t="s">
        <v>409</v>
      </c>
      <c r="C187" s="277">
        <v>4</v>
      </c>
      <c r="D187" s="277">
        <v>4</v>
      </c>
      <c r="E187" s="332">
        <v>0</v>
      </c>
      <c r="F187" s="332">
        <v>0</v>
      </c>
      <c r="G187" s="277">
        <f t="shared" si="35"/>
        <v>4</v>
      </c>
      <c r="H187" s="332">
        <v>0</v>
      </c>
      <c r="I187" s="277">
        <v>0</v>
      </c>
      <c r="J187" s="348">
        <f t="shared" si="53"/>
        <v>0</v>
      </c>
      <c r="K187" s="277">
        <v>0</v>
      </c>
      <c r="L187" s="277">
        <v>0</v>
      </c>
      <c r="M187" s="277">
        <f>_xlfn.XLOOKUP(A187,[27]县本级公共预算支出决算情况表!$A:$A,[27]县本级公共预算支出决算情况表!$H:$H,0)</f>
        <v>0</v>
      </c>
      <c r="N187" s="349" t="str">
        <f t="shared" si="54"/>
        <v>-</v>
      </c>
      <c r="O187" s="350"/>
      <c r="P187" s="21"/>
    </row>
    <row r="188" ht="16" customHeight="1" spans="1:16">
      <c r="A188" s="330">
        <v>2070199</v>
      </c>
      <c r="B188" s="333" t="s">
        <v>410</v>
      </c>
      <c r="C188" s="277">
        <v>86</v>
      </c>
      <c r="D188" s="277">
        <v>85</v>
      </c>
      <c r="E188" s="332">
        <v>291.357555</v>
      </c>
      <c r="F188" s="332">
        <v>192.4</v>
      </c>
      <c r="G188" s="277">
        <f t="shared" si="35"/>
        <v>568.757555</v>
      </c>
      <c r="H188" s="332">
        <v>102.817256</v>
      </c>
      <c r="I188" s="277">
        <v>23.913896</v>
      </c>
      <c r="J188" s="348">
        <f t="shared" si="53"/>
        <v>0.281339952941176</v>
      </c>
      <c r="K188" s="277">
        <v>72.6487</v>
      </c>
      <c r="L188" s="277">
        <v>6.25466</v>
      </c>
      <c r="M188" s="277">
        <f>_xlfn.XLOOKUP(A188,[27]县本级公共预算支出决算情况表!$A:$A,[27]县本级公共预算支出决算情况表!$H:$H,0)</f>
        <v>243.254143</v>
      </c>
      <c r="N188" s="349">
        <f t="shared" si="54"/>
        <v>-0.577325776523362</v>
      </c>
      <c r="O188" s="350"/>
      <c r="P188" s="21"/>
    </row>
    <row r="189" ht="16" customHeight="1" spans="1:16">
      <c r="A189" s="330">
        <v>20702</v>
      </c>
      <c r="B189" s="331" t="s">
        <v>155</v>
      </c>
      <c r="C189" s="277">
        <v>0</v>
      </c>
      <c r="D189" s="332">
        <f>SUM(D190:D192)</f>
        <v>10</v>
      </c>
      <c r="E189" s="332">
        <f>SUM(E190:E192)</f>
        <v>1066.013112</v>
      </c>
      <c r="F189" s="332">
        <f>SUM(F190:F192)</f>
        <v>40</v>
      </c>
      <c r="G189" s="277">
        <f t="shared" si="35"/>
        <v>1116.013112</v>
      </c>
      <c r="H189" s="332">
        <v>321.013112</v>
      </c>
      <c r="I189" s="277">
        <v>0</v>
      </c>
      <c r="J189" s="348">
        <f t="shared" si="53"/>
        <v>0</v>
      </c>
      <c r="K189" s="332">
        <f t="shared" ref="K189:M189" si="55">SUM(K190:K192)</f>
        <v>281.013112</v>
      </c>
      <c r="L189" s="332">
        <f t="shared" si="55"/>
        <v>40</v>
      </c>
      <c r="M189" s="277">
        <f>_xlfn.XLOOKUP(A189,[27]县本级公共预算支出决算情况表!$A:$A,[27]县本级公共预算支出决算情况表!$H:$H,0)</f>
        <v>242.275055</v>
      </c>
      <c r="N189" s="349">
        <f t="shared" si="54"/>
        <v>0.324994486122395</v>
      </c>
      <c r="O189" s="350"/>
      <c r="P189" s="21"/>
    </row>
    <row r="190" ht="16" customHeight="1" spans="1:16">
      <c r="A190" s="330">
        <v>2070201</v>
      </c>
      <c r="B190" s="333" t="s">
        <v>335</v>
      </c>
      <c r="C190" s="277">
        <v>0</v>
      </c>
      <c r="D190" s="277">
        <v>0</v>
      </c>
      <c r="E190" s="332">
        <v>0</v>
      </c>
      <c r="F190" s="332">
        <v>0</v>
      </c>
      <c r="G190" s="277">
        <f t="shared" si="35"/>
        <v>0</v>
      </c>
      <c r="H190" s="332">
        <v>0</v>
      </c>
      <c r="I190" s="277">
        <v>0</v>
      </c>
      <c r="J190" s="348" t="str">
        <f t="shared" si="53"/>
        <v>-</v>
      </c>
      <c r="K190" s="277">
        <v>0</v>
      </c>
      <c r="L190" s="277">
        <v>0</v>
      </c>
      <c r="M190" s="277">
        <f>_xlfn.XLOOKUP(A190,[27]县本级公共预算支出决算情况表!$A:$A,[27]县本级公共预算支出决算情况表!$H:$H,0)</f>
        <v>0</v>
      </c>
      <c r="N190" s="349" t="str">
        <f t="shared" si="54"/>
        <v>-</v>
      </c>
      <c r="O190" s="350"/>
      <c r="P190" s="21"/>
    </row>
    <row r="191" ht="16" customHeight="1" spans="1:16">
      <c r="A191" s="330">
        <v>2070204</v>
      </c>
      <c r="B191" s="333" t="s">
        <v>411</v>
      </c>
      <c r="C191" s="277">
        <v>0</v>
      </c>
      <c r="D191" s="277">
        <v>10</v>
      </c>
      <c r="E191" s="332">
        <v>1062.5</v>
      </c>
      <c r="F191" s="332">
        <v>0</v>
      </c>
      <c r="G191" s="277">
        <f t="shared" si="35"/>
        <v>1072.5</v>
      </c>
      <c r="H191" s="332">
        <v>277.5</v>
      </c>
      <c r="I191" s="277">
        <v>0</v>
      </c>
      <c r="J191" s="348">
        <f t="shared" si="53"/>
        <v>0</v>
      </c>
      <c r="K191" s="277">
        <v>277.5</v>
      </c>
      <c r="L191" s="277">
        <v>0</v>
      </c>
      <c r="M191" s="277">
        <f>_xlfn.XLOOKUP(A191,[27]县本级公共预算支出决算情况表!$A:$A,[27]县本级公共预算支出决算情况表!$H:$H,0)</f>
        <v>130</v>
      </c>
      <c r="N191" s="349">
        <f t="shared" si="54"/>
        <v>1.13461538461538</v>
      </c>
      <c r="O191" s="350"/>
      <c r="P191" s="21"/>
    </row>
    <row r="192" ht="16" customHeight="1" spans="1:16">
      <c r="A192" s="330">
        <v>2070205</v>
      </c>
      <c r="B192" s="333" t="s">
        <v>412</v>
      </c>
      <c r="C192" s="277">
        <v>0</v>
      </c>
      <c r="D192" s="277">
        <v>0</v>
      </c>
      <c r="E192" s="332">
        <v>3.513112</v>
      </c>
      <c r="F192" s="332">
        <v>40</v>
      </c>
      <c r="G192" s="277">
        <f t="shared" si="35"/>
        <v>43.513112</v>
      </c>
      <c r="H192" s="332">
        <v>43.513112</v>
      </c>
      <c r="I192" s="277">
        <v>0</v>
      </c>
      <c r="J192" s="348" t="str">
        <f t="shared" si="53"/>
        <v>-</v>
      </c>
      <c r="K192" s="277">
        <v>3.513112</v>
      </c>
      <c r="L192" s="277">
        <v>40</v>
      </c>
      <c r="M192" s="277">
        <f>_xlfn.XLOOKUP(A192,[27]县本级公共预算支出决算情况表!$A:$A,[27]县本级公共预算支出决算情况表!$H:$H,0)</f>
        <v>112.275055</v>
      </c>
      <c r="N192" s="349">
        <f t="shared" si="54"/>
        <v>-0.612441855405905</v>
      </c>
      <c r="O192" s="350"/>
      <c r="P192" s="21"/>
    </row>
    <row r="193" ht="16" customHeight="1" spans="1:16">
      <c r="A193" s="330">
        <v>20703</v>
      </c>
      <c r="B193" s="331" t="s">
        <v>156</v>
      </c>
      <c r="C193" s="277">
        <v>5</v>
      </c>
      <c r="D193" s="332">
        <f>SUM(D194:D197)</f>
        <v>5</v>
      </c>
      <c r="E193" s="332">
        <f>SUM(E194:E197)</f>
        <v>2</v>
      </c>
      <c r="F193" s="332">
        <f>SUM(F194:F197)</f>
        <v>58.16</v>
      </c>
      <c r="G193" s="277">
        <f t="shared" si="35"/>
        <v>65.16</v>
      </c>
      <c r="H193" s="332">
        <v>2168.410666</v>
      </c>
      <c r="I193" s="277">
        <v>2112.361671</v>
      </c>
      <c r="J193" s="348">
        <f t="shared" si="53"/>
        <v>422.4723342</v>
      </c>
      <c r="K193" s="332">
        <f t="shared" ref="K193:M193" si="56">SUM(K194:K196)</f>
        <v>0</v>
      </c>
      <c r="L193" s="332">
        <f t="shared" si="56"/>
        <v>56.048995</v>
      </c>
      <c r="M193" s="277">
        <f>_xlfn.XLOOKUP(A193,[27]县本级公共预算支出决算情况表!$A:$A,[27]县本级公共预算支出决算情况表!$H:$H,0)</f>
        <v>63.684893</v>
      </c>
      <c r="N193" s="349">
        <f t="shared" si="54"/>
        <v>33.0490587932683</v>
      </c>
      <c r="O193" s="350"/>
      <c r="P193" s="21"/>
    </row>
    <row r="194" ht="16" customHeight="1" spans="1:16">
      <c r="A194" s="330">
        <v>2070301</v>
      </c>
      <c r="B194" s="333" t="s">
        <v>335</v>
      </c>
      <c r="C194" s="277">
        <v>0</v>
      </c>
      <c r="D194" s="277">
        <v>0</v>
      </c>
      <c r="E194" s="332">
        <v>0</v>
      </c>
      <c r="F194" s="332">
        <v>0</v>
      </c>
      <c r="G194" s="277">
        <f t="shared" si="35"/>
        <v>0</v>
      </c>
      <c r="H194" s="332">
        <v>0</v>
      </c>
      <c r="I194" s="277">
        <v>0</v>
      </c>
      <c r="J194" s="348" t="str">
        <f t="shared" si="53"/>
        <v>-</v>
      </c>
      <c r="K194" s="277">
        <v>0</v>
      </c>
      <c r="L194" s="277">
        <v>0</v>
      </c>
      <c r="M194" s="277">
        <f>_xlfn.XLOOKUP(A194,[27]县本级公共预算支出决算情况表!$A:$A,[27]县本级公共预算支出决算情况表!$H:$H,0)</f>
        <v>0</v>
      </c>
      <c r="N194" s="349" t="str">
        <f t="shared" si="54"/>
        <v>-</v>
      </c>
      <c r="O194" s="350"/>
      <c r="P194" s="21"/>
    </row>
    <row r="195" ht="16" customHeight="1" spans="1:16">
      <c r="A195" s="330">
        <v>2070307</v>
      </c>
      <c r="B195" s="333" t="s">
        <v>413</v>
      </c>
      <c r="C195" s="277">
        <v>0</v>
      </c>
      <c r="D195" s="277">
        <v>0</v>
      </c>
      <c r="E195" s="332">
        <v>0</v>
      </c>
      <c r="F195" s="332">
        <v>58.16</v>
      </c>
      <c r="G195" s="277">
        <f t="shared" si="35"/>
        <v>58.16</v>
      </c>
      <c r="H195" s="332">
        <v>2163.189795</v>
      </c>
      <c r="I195" s="277">
        <v>2107.1408</v>
      </c>
      <c r="J195" s="348" t="str">
        <f t="shared" si="53"/>
        <v>-</v>
      </c>
      <c r="K195" s="277">
        <v>0</v>
      </c>
      <c r="L195" s="277">
        <v>56.048995</v>
      </c>
      <c r="M195" s="277">
        <f>_xlfn.XLOOKUP(A195,[27]县本级公共预算支出决算情况表!$A:$A,[27]县本级公共预算支出决算情况表!$H:$H,0)</f>
        <v>58.684893</v>
      </c>
      <c r="N195" s="349">
        <f t="shared" si="54"/>
        <v>35.8611014592802</v>
      </c>
      <c r="O195" s="350"/>
      <c r="P195" s="21"/>
    </row>
    <row r="196" ht="16" customHeight="1" spans="1:16">
      <c r="A196" s="330">
        <v>2070308</v>
      </c>
      <c r="B196" s="333" t="s">
        <v>414</v>
      </c>
      <c r="C196" s="277">
        <v>4</v>
      </c>
      <c r="D196" s="277">
        <v>4</v>
      </c>
      <c r="E196" s="332">
        <v>2</v>
      </c>
      <c r="F196" s="332">
        <v>0</v>
      </c>
      <c r="G196" s="277">
        <f t="shared" si="35"/>
        <v>6</v>
      </c>
      <c r="H196" s="332">
        <v>4.070871</v>
      </c>
      <c r="I196" s="277">
        <v>4.070871</v>
      </c>
      <c r="J196" s="348">
        <f t="shared" si="53"/>
        <v>1.01771775</v>
      </c>
      <c r="K196" s="277">
        <v>0</v>
      </c>
      <c r="L196" s="277">
        <v>0</v>
      </c>
      <c r="M196" s="277">
        <f>_xlfn.XLOOKUP(A196,[27]县本级公共预算支出决算情况表!$A:$A,[27]县本级公共预算支出决算情况表!$H:$H,0)</f>
        <v>5</v>
      </c>
      <c r="N196" s="349">
        <f t="shared" si="54"/>
        <v>-0.1858258</v>
      </c>
      <c r="O196" s="350"/>
      <c r="P196" s="21"/>
    </row>
    <row r="197" ht="16" customHeight="1" spans="1:16">
      <c r="A197" s="330">
        <v>2070399</v>
      </c>
      <c r="B197" s="333" t="s">
        <v>415</v>
      </c>
      <c r="C197" s="277">
        <v>1</v>
      </c>
      <c r="D197" s="277">
        <v>1</v>
      </c>
      <c r="E197" s="332">
        <v>0</v>
      </c>
      <c r="F197" s="332">
        <v>0</v>
      </c>
      <c r="G197" s="277">
        <f t="shared" si="35"/>
        <v>1</v>
      </c>
      <c r="H197" s="332">
        <v>1.15</v>
      </c>
      <c r="I197" s="277">
        <v>1.15</v>
      </c>
      <c r="J197" s="348">
        <f t="shared" si="53"/>
        <v>1.15</v>
      </c>
      <c r="K197" s="277">
        <v>0</v>
      </c>
      <c r="L197" s="277">
        <v>0</v>
      </c>
      <c r="M197" s="277">
        <f>_xlfn.XLOOKUP(A197,[27]县本级公共预算支出决算情况表!$A:$A,[27]县本级公共预算支出决算情况表!$H:$H,0)</f>
        <v>0</v>
      </c>
      <c r="N197" s="349" t="str">
        <f t="shared" si="54"/>
        <v>-</v>
      </c>
      <c r="O197" s="350"/>
      <c r="P197" s="21"/>
    </row>
    <row r="198" ht="16" customHeight="1" spans="1:16">
      <c r="A198" s="330">
        <v>20706</v>
      </c>
      <c r="B198" s="333"/>
      <c r="C198" s="332">
        <f>SUM(C200:C200)</f>
        <v>0</v>
      </c>
      <c r="D198" s="332">
        <f>SUM(D199:D200)</f>
        <v>0</v>
      </c>
      <c r="E198" s="332">
        <f>SUM(E199:E200)</f>
        <v>0</v>
      </c>
      <c r="F198" s="332">
        <f>SUM(F199:F200)</f>
        <v>11</v>
      </c>
      <c r="G198" s="277">
        <f t="shared" si="35"/>
        <v>11</v>
      </c>
      <c r="H198" s="332">
        <v>0</v>
      </c>
      <c r="I198" s="277">
        <v>0</v>
      </c>
      <c r="J198" s="348" t="str">
        <f t="shared" si="53"/>
        <v>-</v>
      </c>
      <c r="K198" s="332">
        <f>SUM(K199:K200)</f>
        <v>0</v>
      </c>
      <c r="L198" s="332">
        <f>SUM(L199:L200)</f>
        <v>0</v>
      </c>
      <c r="M198" s="277">
        <f>_xlfn.XLOOKUP(A198,[27]县本级公共预算支出决算情况表!$A:$A,[27]县本级公共预算支出决算情况表!$H:$H,0)</f>
        <v>0</v>
      </c>
      <c r="N198" s="349" t="str">
        <f t="shared" si="54"/>
        <v>-</v>
      </c>
      <c r="O198" s="350"/>
      <c r="P198" s="21"/>
    </row>
    <row r="199" ht="16" customHeight="1" spans="1:16">
      <c r="A199" s="330">
        <v>2070602</v>
      </c>
      <c r="B199" s="333" t="s">
        <v>336</v>
      </c>
      <c r="C199" s="332">
        <v>0</v>
      </c>
      <c r="D199" s="332">
        <v>0</v>
      </c>
      <c r="E199" s="332">
        <v>0</v>
      </c>
      <c r="F199" s="332">
        <v>10</v>
      </c>
      <c r="G199" s="277">
        <f t="shared" si="35"/>
        <v>10</v>
      </c>
      <c r="H199" s="332">
        <v>0</v>
      </c>
      <c r="I199" s="277">
        <v>0</v>
      </c>
      <c r="J199" s="348" t="str">
        <f t="shared" si="53"/>
        <v>-</v>
      </c>
      <c r="K199" s="277">
        <v>0</v>
      </c>
      <c r="L199" s="277">
        <v>0</v>
      </c>
      <c r="M199" s="277">
        <f>_xlfn.XLOOKUP(A199,[27]县本级公共预算支出决算情况表!$A:$A,[27]县本级公共预算支出决算情况表!$H:$H,0)</f>
        <v>0</v>
      </c>
      <c r="N199" s="349" t="str">
        <f t="shared" si="54"/>
        <v>-</v>
      </c>
      <c r="O199" s="350"/>
      <c r="P199" s="21"/>
    </row>
    <row r="200" ht="16" customHeight="1" spans="1:16">
      <c r="A200" s="330">
        <v>2070605</v>
      </c>
      <c r="B200" s="333" t="s">
        <v>416</v>
      </c>
      <c r="C200" s="332">
        <v>0</v>
      </c>
      <c r="D200" s="332">
        <v>0</v>
      </c>
      <c r="E200" s="332">
        <v>0</v>
      </c>
      <c r="F200" s="332">
        <v>1</v>
      </c>
      <c r="G200" s="277">
        <f t="shared" si="35"/>
        <v>1</v>
      </c>
      <c r="H200" s="332">
        <v>0</v>
      </c>
      <c r="I200" s="277">
        <v>0</v>
      </c>
      <c r="J200" s="348" t="str">
        <f t="shared" si="53"/>
        <v>-</v>
      </c>
      <c r="K200" s="277">
        <v>0</v>
      </c>
      <c r="L200" s="277">
        <v>0</v>
      </c>
      <c r="M200" s="277">
        <f>_xlfn.XLOOKUP(A200,[27]县本级公共预算支出决算情况表!$A:$A,[27]县本级公共预算支出决算情况表!$H:$H,0)</f>
        <v>0</v>
      </c>
      <c r="N200" s="349" t="str">
        <f t="shared" si="54"/>
        <v>-</v>
      </c>
      <c r="O200" s="350"/>
      <c r="P200" s="21"/>
    </row>
    <row r="201" ht="16" customHeight="1" spans="1:16">
      <c r="A201" s="330">
        <v>20708</v>
      </c>
      <c r="B201" s="331" t="s">
        <v>158</v>
      </c>
      <c r="C201" s="277">
        <v>52</v>
      </c>
      <c r="D201" s="332">
        <f>SUM(D202:D203)</f>
        <v>30</v>
      </c>
      <c r="E201" s="332">
        <f>SUM(E202:E203)</f>
        <v>26.95</v>
      </c>
      <c r="F201" s="332">
        <f>SUM(F202:F203)</f>
        <v>0</v>
      </c>
      <c r="G201" s="277">
        <f t="shared" ref="G201:G264" si="57">D201+E201+F201</f>
        <v>56.95</v>
      </c>
      <c r="H201" s="332">
        <v>10.395</v>
      </c>
      <c r="I201" s="277">
        <v>10.395</v>
      </c>
      <c r="J201" s="348">
        <f t="shared" si="53"/>
        <v>0.3465</v>
      </c>
      <c r="K201" s="332">
        <f t="shared" ref="K201:M201" si="58">SUM(K202:K203)</f>
        <v>0</v>
      </c>
      <c r="L201" s="332">
        <f t="shared" si="58"/>
        <v>0</v>
      </c>
      <c r="M201" s="277">
        <f>_xlfn.XLOOKUP(A201,[27]县本级公共预算支出决算情况表!$A:$A,[27]县本级公共预算支出决算情况表!$H:$H,0)</f>
        <v>10.437</v>
      </c>
      <c r="N201" s="349">
        <f t="shared" si="54"/>
        <v>-0.00402414486921532</v>
      </c>
      <c r="O201" s="350"/>
      <c r="P201" s="21"/>
    </row>
    <row r="202" ht="16" customHeight="1" spans="1:16">
      <c r="A202" s="330">
        <v>2070801</v>
      </c>
      <c r="B202" s="333" t="s">
        <v>335</v>
      </c>
      <c r="C202" s="277">
        <v>0</v>
      </c>
      <c r="D202" s="277">
        <v>0</v>
      </c>
      <c r="E202" s="332">
        <v>0</v>
      </c>
      <c r="F202" s="332">
        <v>0</v>
      </c>
      <c r="G202" s="277">
        <f t="shared" si="57"/>
        <v>0</v>
      </c>
      <c r="H202" s="332">
        <v>0</v>
      </c>
      <c r="I202" s="277">
        <v>0</v>
      </c>
      <c r="J202" s="348" t="str">
        <f t="shared" si="53"/>
        <v>-</v>
      </c>
      <c r="K202" s="277">
        <v>0</v>
      </c>
      <c r="L202" s="277">
        <v>0</v>
      </c>
      <c r="M202" s="277">
        <f>_xlfn.XLOOKUP(A202,[27]县本级公共预算支出决算情况表!$A:$A,[27]县本级公共预算支出决算情况表!$H:$H,0)</f>
        <v>0</v>
      </c>
      <c r="N202" s="349" t="str">
        <f t="shared" si="54"/>
        <v>-</v>
      </c>
      <c r="O202" s="350"/>
      <c r="P202" s="21"/>
    </row>
    <row r="203" ht="16" customHeight="1" spans="1:16">
      <c r="A203" s="330">
        <v>2070899</v>
      </c>
      <c r="B203" s="333" t="s">
        <v>417</v>
      </c>
      <c r="C203" s="277">
        <v>52</v>
      </c>
      <c r="D203" s="277">
        <v>30</v>
      </c>
      <c r="E203" s="332">
        <v>26.95</v>
      </c>
      <c r="F203" s="332">
        <v>0</v>
      </c>
      <c r="G203" s="277">
        <f t="shared" si="57"/>
        <v>56.95</v>
      </c>
      <c r="H203" s="332">
        <v>10.395</v>
      </c>
      <c r="I203" s="277">
        <v>10.395</v>
      </c>
      <c r="J203" s="348">
        <f t="shared" si="53"/>
        <v>0.3465</v>
      </c>
      <c r="K203" s="277">
        <v>0</v>
      </c>
      <c r="L203" s="277">
        <v>0</v>
      </c>
      <c r="M203" s="277">
        <f>_xlfn.XLOOKUP(A203,[27]县本级公共预算支出决算情况表!$A:$A,[27]县本级公共预算支出决算情况表!$H:$H,0)</f>
        <v>10.437</v>
      </c>
      <c r="N203" s="349">
        <f t="shared" si="54"/>
        <v>-0.00402414486921532</v>
      </c>
      <c r="O203" s="350"/>
      <c r="P203" s="21"/>
    </row>
    <row r="204" ht="16" customHeight="1" spans="1:16">
      <c r="A204" s="330">
        <v>20799</v>
      </c>
      <c r="B204" s="331" t="s">
        <v>418</v>
      </c>
      <c r="C204" s="277">
        <v>310</v>
      </c>
      <c r="D204" s="332">
        <f>SUM(D205:D207)</f>
        <v>313</v>
      </c>
      <c r="E204" s="332">
        <f>SUM(E205:E207)</f>
        <v>79.509832</v>
      </c>
      <c r="F204" s="332">
        <f>SUM(F205:F207)</f>
        <v>64.5</v>
      </c>
      <c r="G204" s="277">
        <f t="shared" si="57"/>
        <v>457.009832</v>
      </c>
      <c r="H204" s="332">
        <v>307.36989</v>
      </c>
      <c r="I204" s="277">
        <v>283.527996</v>
      </c>
      <c r="J204" s="348">
        <f t="shared" si="53"/>
        <v>0.905840242811502</v>
      </c>
      <c r="K204" s="332">
        <f>SUM(K205:K207)</f>
        <v>20.393432</v>
      </c>
      <c r="L204" s="332">
        <f>SUM(L205:L207)</f>
        <v>3.448462</v>
      </c>
      <c r="M204" s="277">
        <f>_xlfn.XLOOKUP(A204,[27]县本级公共预算支出决算情况表!$A:$A,[27]县本级公共预算支出决算情况表!$H:$H,0)</f>
        <v>237.965928</v>
      </c>
      <c r="N204" s="349">
        <f t="shared" si="54"/>
        <v>0.291655038951627</v>
      </c>
      <c r="O204" s="350"/>
      <c r="P204" s="21"/>
    </row>
    <row r="205" ht="16" customHeight="1" spans="1:16">
      <c r="A205" s="330">
        <v>2079902</v>
      </c>
      <c r="B205" s="333" t="s">
        <v>419</v>
      </c>
      <c r="C205" s="277">
        <v>0</v>
      </c>
      <c r="D205" s="277">
        <v>0</v>
      </c>
      <c r="E205" s="332">
        <v>19.179432</v>
      </c>
      <c r="F205" s="332">
        <v>30.5</v>
      </c>
      <c r="G205" s="277">
        <f t="shared" si="57"/>
        <v>49.679432</v>
      </c>
      <c r="H205" s="332">
        <v>22.627894</v>
      </c>
      <c r="I205" s="277">
        <v>0</v>
      </c>
      <c r="J205" s="348" t="str">
        <f t="shared" si="53"/>
        <v>-</v>
      </c>
      <c r="K205" s="277">
        <v>19.179432</v>
      </c>
      <c r="L205" s="277">
        <v>3.448462</v>
      </c>
      <c r="M205" s="277">
        <f>_xlfn.XLOOKUP(A205,[27]县本级公共预算支出决算情况表!$A:$A,[27]县本级公共预算支出决算情况表!$H:$H,0)</f>
        <v>26.162992</v>
      </c>
      <c r="N205" s="349">
        <f t="shared" si="54"/>
        <v>-0.135118261703401</v>
      </c>
      <c r="O205" s="350"/>
      <c r="P205" s="21"/>
    </row>
    <row r="206" ht="16" customHeight="1" spans="1:16">
      <c r="A206" s="330">
        <v>2079903</v>
      </c>
      <c r="B206" s="333" t="s">
        <v>420</v>
      </c>
      <c r="C206" s="277">
        <v>0</v>
      </c>
      <c r="D206" s="277">
        <v>0</v>
      </c>
      <c r="E206" s="332">
        <v>0</v>
      </c>
      <c r="F206" s="332">
        <v>0</v>
      </c>
      <c r="G206" s="277">
        <f t="shared" si="57"/>
        <v>0</v>
      </c>
      <c r="H206" s="332">
        <v>8</v>
      </c>
      <c r="I206" s="277">
        <v>8</v>
      </c>
      <c r="J206" s="348" t="str">
        <f t="shared" si="53"/>
        <v>-</v>
      </c>
      <c r="K206" s="277">
        <v>0</v>
      </c>
      <c r="L206" s="277">
        <v>0</v>
      </c>
      <c r="M206" s="277">
        <f>_xlfn.XLOOKUP(A206,[27]县本级公共预算支出决算情况表!$A:$A,[27]县本级公共预算支出决算情况表!$H:$H,0)</f>
        <v>0</v>
      </c>
      <c r="N206" s="349" t="str">
        <f t="shared" si="54"/>
        <v>-</v>
      </c>
      <c r="O206" s="350"/>
      <c r="P206" s="21"/>
    </row>
    <row r="207" ht="16" customHeight="1" spans="1:16">
      <c r="A207" s="330">
        <v>2079999</v>
      </c>
      <c r="B207" s="333" t="s">
        <v>159</v>
      </c>
      <c r="C207" s="277">
        <v>310</v>
      </c>
      <c r="D207" s="277">
        <v>313</v>
      </c>
      <c r="E207" s="332">
        <v>60.3304</v>
      </c>
      <c r="F207" s="332">
        <v>34</v>
      </c>
      <c r="G207" s="277">
        <f t="shared" si="57"/>
        <v>407.3304</v>
      </c>
      <c r="H207" s="332">
        <v>276.741996</v>
      </c>
      <c r="I207" s="277">
        <v>275.527996</v>
      </c>
      <c r="J207" s="348">
        <f t="shared" si="53"/>
        <v>0.880281137380192</v>
      </c>
      <c r="K207" s="277">
        <v>1.214</v>
      </c>
      <c r="L207" s="277">
        <v>0</v>
      </c>
      <c r="M207" s="277">
        <f>_xlfn.XLOOKUP(A207,[27]县本级公共预算支出决算情况表!$A:$A,[27]县本级公共预算支出决算情况表!$H:$H,0)</f>
        <v>211.802936</v>
      </c>
      <c r="N207" s="349">
        <f t="shared" si="54"/>
        <v>0.306601321145048</v>
      </c>
      <c r="O207" s="350"/>
      <c r="P207" s="21"/>
    </row>
    <row r="208" spans="1:16">
      <c r="A208" s="327">
        <v>208</v>
      </c>
      <c r="B208" s="328" t="s">
        <v>160</v>
      </c>
      <c r="C208" s="329">
        <v>26933</v>
      </c>
      <c r="D208" s="352">
        <f>SUM(D209,D215,D220,D227,D229,D234,D243,D249,D255,D266,D269,D272,D275,D278,D283,D289,D263)</f>
        <v>25362</v>
      </c>
      <c r="E208" s="352">
        <f>SUM(E209,E215,E220,E227,E229,E234,E243,E249,E255,E266,E269,E272,E275,E278,E283,E289)</f>
        <v>2798.53826</v>
      </c>
      <c r="F208" s="352">
        <f>SUM(F209,F215,F220,F227,F229,F234,F243,F249,F255,F266,F269,F272,F275,F278,F283,F289)</f>
        <v>14805.3024</v>
      </c>
      <c r="G208" s="329">
        <f t="shared" si="57"/>
        <v>42965.84066</v>
      </c>
      <c r="H208" s="352">
        <f>SUM(H209,H215,H220,H227,H229,H234,H243,H249,H255,H266,H269,H272,H275,H263,H278,H283,H289,H287)</f>
        <v>38141.029897</v>
      </c>
      <c r="I208" s="329">
        <v>23380.201649</v>
      </c>
      <c r="J208" s="346">
        <f t="shared" si="53"/>
        <v>0.921859539823358</v>
      </c>
      <c r="K208" s="352">
        <f>SUM(K209,K215,K220,K227,K229,K234,K243,K249,K255,K266,K269,K272,K275,K263,K278,K283,K289,K287)</f>
        <v>2008.058931</v>
      </c>
      <c r="L208" s="352">
        <f>SUM(L209,L215,L220,L227,L229,L234,L243,L249,L255,L266,L269,L272,L275,L263,L278,L283,L289,L287)</f>
        <v>12752.769317</v>
      </c>
      <c r="M208" s="329">
        <f>_xlfn.XLOOKUP(A208,[27]县本级公共预算支出决算情况表!$A:$A,[27]县本级公共预算支出决算情况表!$H:$H,0)</f>
        <v>32376.942666</v>
      </c>
      <c r="N208" s="344">
        <f t="shared" si="54"/>
        <v>0.178030621682295</v>
      </c>
      <c r="O208" s="350"/>
      <c r="P208" s="21"/>
    </row>
    <row r="209" spans="1:16">
      <c r="A209" s="330">
        <v>20801</v>
      </c>
      <c r="B209" s="331" t="s">
        <v>161</v>
      </c>
      <c r="C209" s="277">
        <v>99</v>
      </c>
      <c r="D209" s="332">
        <f>SUM(D210:D214)</f>
        <v>36</v>
      </c>
      <c r="E209" s="332">
        <f>SUM(E211:E214)</f>
        <v>77.575197</v>
      </c>
      <c r="F209" s="332">
        <f>SUM(F211:F214)</f>
        <v>219.76</v>
      </c>
      <c r="G209" s="277">
        <f t="shared" si="57"/>
        <v>333.335197</v>
      </c>
      <c r="H209" s="332">
        <v>282.567</v>
      </c>
      <c r="I209" s="277">
        <v>31.01755</v>
      </c>
      <c r="J209" s="348">
        <f t="shared" ref="J209:J240" si="59">IFERROR(I209/D209,"-")</f>
        <v>0.861598611111111</v>
      </c>
      <c r="K209" s="332">
        <f>SUM(K211:K214)</f>
        <v>52.41905</v>
      </c>
      <c r="L209" s="332">
        <f>SUM(L211:L214)</f>
        <v>199.1304</v>
      </c>
      <c r="M209" s="277">
        <f>_xlfn.XLOOKUP(A209,[27]县本级公共预算支出决算情况表!$A:$A,[27]县本级公共预算支出决算情况表!$H:$H,0)</f>
        <v>135.141798</v>
      </c>
      <c r="N209" s="349">
        <f t="shared" ref="N209:N240" si="60">IFERROR(H209/M209-1,"-")</f>
        <v>1.09089270811685</v>
      </c>
      <c r="O209" s="350"/>
      <c r="P209" s="21"/>
    </row>
    <row r="210" spans="1:16">
      <c r="A210" s="330">
        <v>2080101</v>
      </c>
      <c r="B210" s="333" t="s">
        <v>335</v>
      </c>
      <c r="C210" s="277">
        <v>24</v>
      </c>
      <c r="D210" s="277">
        <v>5</v>
      </c>
      <c r="E210" s="332">
        <v>0</v>
      </c>
      <c r="F210" s="332">
        <v>0</v>
      </c>
      <c r="G210" s="277">
        <f t="shared" si="57"/>
        <v>5</v>
      </c>
      <c r="H210" s="332">
        <v>0</v>
      </c>
      <c r="I210" s="277">
        <v>0</v>
      </c>
      <c r="J210" s="348">
        <f t="shared" si="59"/>
        <v>0</v>
      </c>
      <c r="K210" s="277">
        <v>0</v>
      </c>
      <c r="L210" s="277">
        <v>0</v>
      </c>
      <c r="M210" s="277">
        <f>_xlfn.XLOOKUP(A210,[27]县本级公共预算支出决算情况表!$A:$A,[27]县本级公共预算支出决算情况表!$H:$H,0)</f>
        <v>0</v>
      </c>
      <c r="N210" s="349" t="str">
        <f t="shared" si="60"/>
        <v>-</v>
      </c>
      <c r="O210" s="350"/>
      <c r="P210" s="21"/>
    </row>
    <row r="211" spans="1:16">
      <c r="A211" s="330">
        <v>2080106</v>
      </c>
      <c r="B211" s="333" t="s">
        <v>421</v>
      </c>
      <c r="C211" s="277">
        <v>0</v>
      </c>
      <c r="D211" s="277">
        <v>0</v>
      </c>
      <c r="E211" s="332">
        <v>26.063099</v>
      </c>
      <c r="F211" s="332">
        <v>39.92</v>
      </c>
      <c r="G211" s="277">
        <f t="shared" si="57"/>
        <v>65.983099</v>
      </c>
      <c r="H211" s="332">
        <v>48.61905</v>
      </c>
      <c r="I211" s="277">
        <v>0</v>
      </c>
      <c r="J211" s="348" t="str">
        <f t="shared" si="59"/>
        <v>-</v>
      </c>
      <c r="K211" s="277">
        <v>8.69905</v>
      </c>
      <c r="L211" s="277">
        <v>39.92</v>
      </c>
      <c r="M211" s="277">
        <f>_xlfn.XLOOKUP(A211,[27]县本级公共预算支出决算情况表!$A:$A,[27]县本级公共预算支出决算情况表!$H:$H,0)</f>
        <v>5.508896</v>
      </c>
      <c r="N211" s="349">
        <f t="shared" si="60"/>
        <v>7.82555234297398</v>
      </c>
      <c r="O211" s="350"/>
      <c r="P211" s="21"/>
    </row>
    <row r="212" ht="24" spans="1:16">
      <c r="A212" s="330">
        <v>2080111</v>
      </c>
      <c r="B212" s="333" t="s">
        <v>422</v>
      </c>
      <c r="C212" s="332">
        <v>0</v>
      </c>
      <c r="D212" s="332">
        <v>0</v>
      </c>
      <c r="E212" s="332">
        <v>0</v>
      </c>
      <c r="F212" s="332">
        <v>55.8</v>
      </c>
      <c r="G212" s="277">
        <f t="shared" si="57"/>
        <v>55.8</v>
      </c>
      <c r="H212" s="332">
        <v>55.8</v>
      </c>
      <c r="I212" s="277">
        <v>0</v>
      </c>
      <c r="J212" s="348" t="str">
        <f t="shared" si="59"/>
        <v>-</v>
      </c>
      <c r="K212" s="277">
        <v>0</v>
      </c>
      <c r="L212" s="277">
        <v>55.8</v>
      </c>
      <c r="M212" s="277">
        <f>_xlfn.XLOOKUP(A212,[27]县本级公共预算支出决算情况表!$A:$A,[27]县本级公共预算支出决算情况表!$H:$H,0)</f>
        <v>0</v>
      </c>
      <c r="N212" s="349" t="str">
        <f t="shared" si="60"/>
        <v>-</v>
      </c>
      <c r="O212" s="350"/>
      <c r="P212" s="21"/>
    </row>
    <row r="213" spans="1:16">
      <c r="A213" s="330">
        <v>2080150</v>
      </c>
      <c r="B213" s="333" t="s">
        <v>339</v>
      </c>
      <c r="C213" s="277">
        <v>43</v>
      </c>
      <c r="D213" s="277">
        <v>0</v>
      </c>
      <c r="E213" s="332">
        <v>0</v>
      </c>
      <c r="F213" s="332">
        <v>0</v>
      </c>
      <c r="G213" s="277">
        <f t="shared" si="57"/>
        <v>0</v>
      </c>
      <c r="H213" s="332">
        <v>0</v>
      </c>
      <c r="I213" s="277">
        <v>0</v>
      </c>
      <c r="J213" s="348" t="str">
        <f t="shared" si="59"/>
        <v>-</v>
      </c>
      <c r="K213" s="277">
        <v>0</v>
      </c>
      <c r="L213" s="277">
        <v>0</v>
      </c>
      <c r="M213" s="277">
        <f>_xlfn.XLOOKUP(A213,[27]县本级公共预算支出决算情况表!$A:$A,[27]县本级公共预算支出决算情况表!$H:$H,0)</f>
        <v>0</v>
      </c>
      <c r="N213" s="349" t="str">
        <f t="shared" si="60"/>
        <v>-</v>
      </c>
      <c r="O213" s="350"/>
      <c r="P213" s="21"/>
    </row>
    <row r="214" ht="24" spans="1:16">
      <c r="A214" s="330">
        <v>2080199</v>
      </c>
      <c r="B214" s="333" t="s">
        <v>423</v>
      </c>
      <c r="C214" s="277">
        <v>32</v>
      </c>
      <c r="D214" s="277">
        <v>31</v>
      </c>
      <c r="E214" s="332">
        <v>51.512098</v>
      </c>
      <c r="F214" s="332">
        <v>124.04</v>
      </c>
      <c r="G214" s="277">
        <f t="shared" si="57"/>
        <v>206.552098</v>
      </c>
      <c r="H214" s="332">
        <v>178.14795</v>
      </c>
      <c r="I214" s="277">
        <v>31.01755</v>
      </c>
      <c r="J214" s="348">
        <f t="shared" si="59"/>
        <v>1.00056612903226</v>
      </c>
      <c r="K214" s="277">
        <v>43.72</v>
      </c>
      <c r="L214" s="277">
        <v>103.4104</v>
      </c>
      <c r="M214" s="277">
        <f>_xlfn.XLOOKUP(A214,[27]县本级公共预算支出决算情况表!$A:$A,[27]县本级公共预算支出决算情况表!$H:$H,0)</f>
        <v>98.807902</v>
      </c>
      <c r="N214" s="349">
        <f t="shared" si="60"/>
        <v>0.80297270151531</v>
      </c>
      <c r="O214" s="350"/>
      <c r="P214" s="21"/>
    </row>
    <row r="215" spans="1:16">
      <c r="A215" s="330">
        <v>20802</v>
      </c>
      <c r="B215" s="331" t="s">
        <v>162</v>
      </c>
      <c r="C215" s="277">
        <v>1933</v>
      </c>
      <c r="D215" s="332">
        <f>SUM(D216:D219)</f>
        <v>1936</v>
      </c>
      <c r="E215" s="332">
        <f>SUM(E216:E219)</f>
        <v>137.876953</v>
      </c>
      <c r="F215" s="332">
        <f>SUM(F216:F219)</f>
        <v>1065.8623</v>
      </c>
      <c r="G215" s="277">
        <f t="shared" si="57"/>
        <v>3139.739253</v>
      </c>
      <c r="H215" s="332">
        <v>2153.099427</v>
      </c>
      <c r="I215" s="277">
        <v>1489.596563</v>
      </c>
      <c r="J215" s="348">
        <f t="shared" si="59"/>
        <v>0.769419712293388</v>
      </c>
      <c r="K215" s="332">
        <f>SUM(K216:K219)</f>
        <v>49.476171</v>
      </c>
      <c r="L215" s="332">
        <f>SUM(L216:L219)</f>
        <v>614.026693</v>
      </c>
      <c r="M215" s="277">
        <f>_xlfn.XLOOKUP(A215,[27]县本级公共预算支出决算情况表!$A:$A,[27]县本级公共预算支出决算情况表!$H:$H,0)</f>
        <v>2372.528961</v>
      </c>
      <c r="N215" s="349">
        <f t="shared" si="60"/>
        <v>-0.0924876103124627</v>
      </c>
      <c r="O215" s="350"/>
      <c r="P215" s="21"/>
    </row>
    <row r="216" spans="1:16">
      <c r="A216" s="330">
        <v>2080201</v>
      </c>
      <c r="B216" s="333" t="s">
        <v>335</v>
      </c>
      <c r="C216" s="277">
        <v>549</v>
      </c>
      <c r="D216" s="277">
        <v>558</v>
      </c>
      <c r="E216" s="332">
        <v>0</v>
      </c>
      <c r="F216" s="332">
        <v>0</v>
      </c>
      <c r="G216" s="277">
        <f t="shared" si="57"/>
        <v>558</v>
      </c>
      <c r="H216" s="332">
        <v>544.804759</v>
      </c>
      <c r="I216" s="277">
        <v>544.804759</v>
      </c>
      <c r="J216" s="348">
        <f t="shared" si="59"/>
        <v>0.976352614695341</v>
      </c>
      <c r="K216" s="277">
        <v>0</v>
      </c>
      <c r="L216" s="277">
        <v>0</v>
      </c>
      <c r="M216" s="277">
        <f>_xlfn.XLOOKUP(A216,[27]县本级公共预算支出决算情况表!$A:$A,[27]县本级公共预算支出决算情况表!$H:$H,0)</f>
        <v>815.465097</v>
      </c>
      <c r="N216" s="349">
        <f t="shared" si="60"/>
        <v>-0.331909163244052</v>
      </c>
      <c r="O216" s="350"/>
      <c r="P216" s="21"/>
    </row>
    <row r="217" spans="1:16">
      <c r="A217" s="330">
        <v>2080206</v>
      </c>
      <c r="B217" s="333" t="s">
        <v>424</v>
      </c>
      <c r="C217" s="277">
        <v>0</v>
      </c>
      <c r="D217" s="277">
        <v>0</v>
      </c>
      <c r="E217" s="332">
        <v>0</v>
      </c>
      <c r="F217" s="332">
        <v>0</v>
      </c>
      <c r="G217" s="277">
        <f t="shared" si="57"/>
        <v>0</v>
      </c>
      <c r="H217" s="332">
        <v>29.727282</v>
      </c>
      <c r="I217" s="277">
        <v>29.727282</v>
      </c>
      <c r="J217" s="348" t="str">
        <f t="shared" si="59"/>
        <v>-</v>
      </c>
      <c r="K217" s="277">
        <v>0</v>
      </c>
      <c r="L217" s="277">
        <v>0</v>
      </c>
      <c r="M217" s="277">
        <f>_xlfn.XLOOKUP(A217,[27]县本级公共预算支出决算情况表!$A:$A,[27]县本级公共预算支出决算情况表!$H:$H,0)</f>
        <v>0</v>
      </c>
      <c r="N217" s="349" t="str">
        <f t="shared" si="60"/>
        <v>-</v>
      </c>
      <c r="O217" s="350"/>
      <c r="P217" s="21"/>
    </row>
    <row r="218" spans="1:16">
      <c r="A218" s="330">
        <v>2080208</v>
      </c>
      <c r="B218" s="333" t="s">
        <v>425</v>
      </c>
      <c r="C218" s="277">
        <v>1261</v>
      </c>
      <c r="D218" s="277">
        <v>1261</v>
      </c>
      <c r="E218" s="332">
        <v>133.649953</v>
      </c>
      <c r="F218" s="332">
        <v>820.5473</v>
      </c>
      <c r="G218" s="277">
        <f t="shared" si="57"/>
        <v>2215.197253</v>
      </c>
      <c r="H218" s="332">
        <v>1217.821386</v>
      </c>
      <c r="I218" s="277">
        <v>798.213522</v>
      </c>
      <c r="J218" s="348">
        <f t="shared" si="59"/>
        <v>0.633000413957177</v>
      </c>
      <c r="K218" s="277">
        <v>46.066171</v>
      </c>
      <c r="L218" s="277">
        <v>373.541693</v>
      </c>
      <c r="M218" s="277">
        <f>_xlfn.XLOOKUP(A218,[27]县本级公共预算支出决算情况表!$A:$A,[27]县本级公共预算支出决算情况表!$H:$H,0)</f>
        <v>1191.303864</v>
      </c>
      <c r="N218" s="349">
        <f t="shared" si="60"/>
        <v>0.0222592428357977</v>
      </c>
      <c r="O218" s="350"/>
      <c r="P218" s="21"/>
    </row>
    <row r="219" spans="1:16">
      <c r="A219" s="330">
        <v>2080299</v>
      </c>
      <c r="B219" s="333" t="s">
        <v>426</v>
      </c>
      <c r="C219" s="277">
        <v>122</v>
      </c>
      <c r="D219" s="277">
        <v>117</v>
      </c>
      <c r="E219" s="332">
        <v>4.227</v>
      </c>
      <c r="F219" s="332">
        <v>245.315</v>
      </c>
      <c r="G219" s="277">
        <f t="shared" si="57"/>
        <v>366.542</v>
      </c>
      <c r="H219" s="332">
        <v>360.746</v>
      </c>
      <c r="I219" s="277">
        <v>116.851</v>
      </c>
      <c r="J219" s="348">
        <f t="shared" si="59"/>
        <v>0.998726495726496</v>
      </c>
      <c r="K219" s="277">
        <v>3.41</v>
      </c>
      <c r="L219" s="277">
        <v>240.485</v>
      </c>
      <c r="M219" s="277">
        <f>_xlfn.XLOOKUP(A219,[27]县本级公共预算支出决算情况表!$A:$A,[27]县本级公共预算支出决算情况表!$H:$H,0)</f>
        <v>365.76</v>
      </c>
      <c r="N219" s="349">
        <f t="shared" si="60"/>
        <v>-0.0137084426946632</v>
      </c>
      <c r="O219" s="350"/>
      <c r="P219" s="21"/>
    </row>
    <row r="220" spans="1:16">
      <c r="A220" s="330">
        <v>20805</v>
      </c>
      <c r="B220" s="353" t="s">
        <v>163</v>
      </c>
      <c r="C220" s="277">
        <v>18012</v>
      </c>
      <c r="D220" s="332">
        <f>SUM(D221:D226)</f>
        <v>16948</v>
      </c>
      <c r="E220" s="332">
        <f>SUM(E221:E226)</f>
        <v>0</v>
      </c>
      <c r="F220" s="332">
        <f>SUM(F221:F226)</f>
        <v>2312</v>
      </c>
      <c r="G220" s="277">
        <f t="shared" si="57"/>
        <v>19260</v>
      </c>
      <c r="H220" s="332">
        <v>18976.523823</v>
      </c>
      <c r="I220" s="277">
        <v>16664.523823</v>
      </c>
      <c r="J220" s="348">
        <f t="shared" si="59"/>
        <v>0.983273768173236</v>
      </c>
      <c r="K220" s="332">
        <f t="shared" ref="K220:M220" si="61">SUM(K221:K225)</f>
        <v>0</v>
      </c>
      <c r="L220" s="332">
        <f t="shared" si="61"/>
        <v>2312</v>
      </c>
      <c r="M220" s="277">
        <f>_xlfn.XLOOKUP(A220,[27]县本级公共预算支出决算情况表!$A:$A,[27]县本级公共预算支出决算情况表!$H:$H,0)</f>
        <v>17459.033237</v>
      </c>
      <c r="N220" s="349">
        <f t="shared" si="60"/>
        <v>0.0869172173167105</v>
      </c>
      <c r="O220" s="350"/>
      <c r="P220" s="21"/>
    </row>
    <row r="221" spans="1:16">
      <c r="A221" s="330">
        <v>2080502</v>
      </c>
      <c r="B221" s="333" t="s">
        <v>427</v>
      </c>
      <c r="C221" s="277">
        <v>0</v>
      </c>
      <c r="D221" s="277">
        <v>0</v>
      </c>
      <c r="E221" s="332">
        <v>0</v>
      </c>
      <c r="F221" s="332">
        <v>0</v>
      </c>
      <c r="G221" s="277">
        <f t="shared" si="57"/>
        <v>0</v>
      </c>
      <c r="H221" s="332">
        <v>0</v>
      </c>
      <c r="I221" s="277">
        <v>0</v>
      </c>
      <c r="J221" s="348" t="str">
        <f t="shared" si="59"/>
        <v>-</v>
      </c>
      <c r="K221" s="277">
        <v>0</v>
      </c>
      <c r="L221" s="277">
        <v>0</v>
      </c>
      <c r="M221" s="277">
        <f>_xlfn.XLOOKUP(A221,[27]县本级公共预算支出决算情况表!$A:$A,[27]县本级公共预算支出决算情况表!$H:$H,0)</f>
        <v>0</v>
      </c>
      <c r="N221" s="349" t="str">
        <f t="shared" si="60"/>
        <v>-</v>
      </c>
      <c r="O221" s="350"/>
      <c r="P221" s="21"/>
    </row>
    <row r="222" ht="24" spans="1:16">
      <c r="A222" s="330">
        <v>2080505</v>
      </c>
      <c r="B222" s="333" t="s">
        <v>428</v>
      </c>
      <c r="C222" s="277">
        <v>8967</v>
      </c>
      <c r="D222" s="277">
        <v>9138</v>
      </c>
      <c r="E222" s="332">
        <v>0</v>
      </c>
      <c r="F222" s="332">
        <v>0</v>
      </c>
      <c r="G222" s="277">
        <f t="shared" si="57"/>
        <v>9138</v>
      </c>
      <c r="H222" s="332">
        <v>9149.886213</v>
      </c>
      <c r="I222" s="277">
        <v>9149.886213</v>
      </c>
      <c r="J222" s="348">
        <f t="shared" si="59"/>
        <v>1.00130074556796</v>
      </c>
      <c r="K222" s="277">
        <v>0</v>
      </c>
      <c r="L222" s="277">
        <v>0</v>
      </c>
      <c r="M222" s="277">
        <f>_xlfn.XLOOKUP(A222,[27]县本级公共预算支出决算情况表!$A:$A,[27]县本级公共预算支出决算情况表!$H:$H,0)</f>
        <v>9241.37986400002</v>
      </c>
      <c r="N222" s="349">
        <f t="shared" si="60"/>
        <v>-0.00990043179119127</v>
      </c>
      <c r="O222" s="350"/>
      <c r="P222" s="21"/>
    </row>
    <row r="223" ht="24" spans="1:16">
      <c r="A223" s="330">
        <v>2080506</v>
      </c>
      <c r="B223" s="333" t="s">
        <v>429</v>
      </c>
      <c r="C223" s="277">
        <v>5279</v>
      </c>
      <c r="D223" s="277">
        <v>5635</v>
      </c>
      <c r="E223" s="332">
        <v>0</v>
      </c>
      <c r="F223" s="332">
        <v>0</v>
      </c>
      <c r="G223" s="277">
        <f t="shared" si="57"/>
        <v>5635</v>
      </c>
      <c r="H223" s="332">
        <v>5553.166886</v>
      </c>
      <c r="I223" s="277">
        <v>5553.166886</v>
      </c>
      <c r="J223" s="348">
        <f t="shared" si="59"/>
        <v>0.985477708251996</v>
      </c>
      <c r="K223" s="277">
        <v>0</v>
      </c>
      <c r="L223" s="277">
        <v>0</v>
      </c>
      <c r="M223" s="277">
        <f>_xlfn.XLOOKUP(A223,[27]县本级公共预算支出决算情况表!$A:$A,[27]县本级公共预算支出决算情况表!$H:$H,0)</f>
        <v>1750.680207</v>
      </c>
      <c r="N223" s="349">
        <f t="shared" si="60"/>
        <v>2.1720052947397</v>
      </c>
      <c r="O223" s="350"/>
      <c r="P223" s="21"/>
    </row>
    <row r="224" ht="24" spans="1:16">
      <c r="A224" s="330">
        <v>2080507</v>
      </c>
      <c r="B224" s="333" t="s">
        <v>430</v>
      </c>
      <c r="C224" s="277">
        <v>3766</v>
      </c>
      <c r="D224" s="277">
        <v>2175</v>
      </c>
      <c r="E224" s="332">
        <v>0</v>
      </c>
      <c r="F224" s="332">
        <v>2312</v>
      </c>
      <c r="G224" s="277">
        <f t="shared" si="57"/>
        <v>4487</v>
      </c>
      <c r="H224" s="332">
        <v>4273.470724</v>
      </c>
      <c r="I224" s="277">
        <v>1961.470724</v>
      </c>
      <c r="J224" s="348">
        <f t="shared" si="59"/>
        <v>0.901825620229885</v>
      </c>
      <c r="K224" s="277">
        <v>0</v>
      </c>
      <c r="L224" s="277">
        <v>2312</v>
      </c>
      <c r="M224" s="277">
        <f>_xlfn.XLOOKUP(A224,[27]县本级公共预算支出决算情况表!$A:$A,[27]县本级公共预算支出决算情况表!$H:$H,0)</f>
        <v>2451.970228</v>
      </c>
      <c r="N224" s="349">
        <f t="shared" si="60"/>
        <v>0.742872191187143</v>
      </c>
      <c r="O224" s="350"/>
      <c r="P224" s="21"/>
    </row>
    <row r="225" ht="24" spans="1:16">
      <c r="A225" s="330">
        <v>2080508</v>
      </c>
      <c r="B225" s="333" t="s">
        <v>431</v>
      </c>
      <c r="C225" s="277">
        <v>0</v>
      </c>
      <c r="D225" s="277">
        <v>0</v>
      </c>
      <c r="E225" s="332">
        <v>0</v>
      </c>
      <c r="F225" s="332">
        <v>0</v>
      </c>
      <c r="G225" s="277">
        <f t="shared" si="57"/>
        <v>0</v>
      </c>
      <c r="H225" s="332">
        <v>0</v>
      </c>
      <c r="I225" s="277">
        <v>0</v>
      </c>
      <c r="J225" s="348" t="str">
        <f t="shared" si="59"/>
        <v>-</v>
      </c>
      <c r="K225" s="277">
        <v>0</v>
      </c>
      <c r="L225" s="277">
        <v>0</v>
      </c>
      <c r="M225" s="277">
        <f>_xlfn.XLOOKUP(A225,[27]县本级公共预算支出决算情况表!$A:$A,[27]县本级公共预算支出决算情况表!$H:$H,0)</f>
        <v>4012.816766</v>
      </c>
      <c r="N225" s="349">
        <f t="shared" si="60"/>
        <v>-1</v>
      </c>
      <c r="O225" s="350"/>
      <c r="P225" s="21"/>
    </row>
    <row r="226" spans="1:16">
      <c r="A226" s="330">
        <v>2080599</v>
      </c>
      <c r="B226" s="333" t="s">
        <v>432</v>
      </c>
      <c r="C226" s="277">
        <v>0</v>
      </c>
      <c r="D226" s="277">
        <v>0</v>
      </c>
      <c r="E226" s="332">
        <v>0</v>
      </c>
      <c r="F226" s="332">
        <v>0</v>
      </c>
      <c r="G226" s="277">
        <f t="shared" si="57"/>
        <v>0</v>
      </c>
      <c r="H226" s="332">
        <v>0</v>
      </c>
      <c r="I226" s="277">
        <v>0</v>
      </c>
      <c r="J226" s="348" t="str">
        <f t="shared" si="59"/>
        <v>-</v>
      </c>
      <c r="K226" s="277">
        <v>0</v>
      </c>
      <c r="L226" s="277">
        <v>0</v>
      </c>
      <c r="M226" s="277">
        <f>_xlfn.XLOOKUP(A226,[27]县本级公共预算支出决算情况表!$A:$A,[27]县本级公共预算支出决算情况表!$H:$H,0)</f>
        <v>2.186172</v>
      </c>
      <c r="N226" s="349">
        <f t="shared" si="60"/>
        <v>-1</v>
      </c>
      <c r="O226" s="350"/>
      <c r="P226" s="21"/>
    </row>
    <row r="227" spans="1:16">
      <c r="A227" s="330">
        <v>20806</v>
      </c>
      <c r="B227" s="331" t="s">
        <v>164</v>
      </c>
      <c r="C227" s="277">
        <v>72</v>
      </c>
      <c r="D227" s="332">
        <f>SUM(D228)</f>
        <v>72</v>
      </c>
      <c r="E227" s="332">
        <f>SUM(E228)</f>
        <v>0</v>
      </c>
      <c r="F227" s="332">
        <f>SUM(F228)</f>
        <v>0</v>
      </c>
      <c r="G227" s="277">
        <f t="shared" si="57"/>
        <v>72</v>
      </c>
      <c r="H227" s="332">
        <v>69.44549</v>
      </c>
      <c r="I227" s="277">
        <v>69.44549</v>
      </c>
      <c r="J227" s="348">
        <f t="shared" si="59"/>
        <v>0.964520694444445</v>
      </c>
      <c r="K227" s="332">
        <f t="shared" ref="K227:M227" si="62">SUM(K228)</f>
        <v>0</v>
      </c>
      <c r="L227" s="332">
        <f t="shared" si="62"/>
        <v>0</v>
      </c>
      <c r="M227" s="277">
        <f>_xlfn.XLOOKUP(A227,[27]县本级公共预算支出决算情况表!$A:$A,[27]县本级公共预算支出决算情况表!$H:$H,0)</f>
        <v>123.0372</v>
      </c>
      <c r="N227" s="349">
        <f t="shared" si="60"/>
        <v>-0.435573225008371</v>
      </c>
      <c r="O227" s="350"/>
      <c r="P227" s="21"/>
    </row>
    <row r="228" spans="1:16">
      <c r="A228" s="330">
        <v>2080601</v>
      </c>
      <c r="B228" s="333" t="s">
        <v>433</v>
      </c>
      <c r="C228" s="277">
        <v>72</v>
      </c>
      <c r="D228" s="277">
        <v>72</v>
      </c>
      <c r="E228" s="332">
        <v>0</v>
      </c>
      <c r="F228" s="332">
        <v>0</v>
      </c>
      <c r="G228" s="277">
        <f t="shared" si="57"/>
        <v>72</v>
      </c>
      <c r="H228" s="332">
        <v>69.44549</v>
      </c>
      <c r="I228" s="277">
        <v>69.44549</v>
      </c>
      <c r="J228" s="348">
        <f t="shared" si="59"/>
        <v>0.964520694444445</v>
      </c>
      <c r="K228" s="277">
        <v>0</v>
      </c>
      <c r="L228" s="277">
        <v>0</v>
      </c>
      <c r="M228" s="277">
        <f>_xlfn.XLOOKUP(A228,[27]县本级公共预算支出决算情况表!$A:$A,[27]县本级公共预算支出决算情况表!$H:$H,0)</f>
        <v>123.0372</v>
      </c>
      <c r="N228" s="349">
        <f t="shared" si="60"/>
        <v>-0.435573225008371</v>
      </c>
      <c r="O228" s="350"/>
      <c r="P228" s="21"/>
    </row>
    <row r="229" spans="1:16">
      <c r="A229" s="330">
        <v>20807</v>
      </c>
      <c r="B229" s="331" t="s">
        <v>165</v>
      </c>
      <c r="C229" s="277">
        <v>176</v>
      </c>
      <c r="D229" s="332">
        <f>SUM(D230:D233)</f>
        <v>139</v>
      </c>
      <c r="E229" s="332">
        <f>SUM(E230:E233)</f>
        <v>73</v>
      </c>
      <c r="F229" s="332">
        <f>SUM(F230:F233)</f>
        <v>2215</v>
      </c>
      <c r="G229" s="277">
        <f t="shared" si="57"/>
        <v>2427</v>
      </c>
      <c r="H229" s="332">
        <v>1434.799006</v>
      </c>
      <c r="I229" s="277">
        <v>133.523</v>
      </c>
      <c r="J229" s="348">
        <f t="shared" si="59"/>
        <v>0.960597122302158</v>
      </c>
      <c r="K229" s="332">
        <f>SUM(K230:K233)</f>
        <v>0</v>
      </c>
      <c r="L229" s="332">
        <f>SUM(L230:L233)</f>
        <v>1301.276006</v>
      </c>
      <c r="M229" s="277">
        <f>_xlfn.XLOOKUP(A229,[27]县本级公共预算支出决算情况表!$A:$A,[27]县本级公共预算支出决算情况表!$H:$H,0)</f>
        <v>1913.976</v>
      </c>
      <c r="N229" s="349">
        <f t="shared" si="60"/>
        <v>-0.250356845644877</v>
      </c>
      <c r="O229" s="350"/>
      <c r="P229" s="21"/>
    </row>
    <row r="230" spans="1:16">
      <c r="A230" s="330">
        <v>2080704</v>
      </c>
      <c r="B230" s="333" t="s">
        <v>434</v>
      </c>
      <c r="C230" s="277">
        <v>2</v>
      </c>
      <c r="D230" s="277">
        <v>3</v>
      </c>
      <c r="E230" s="332">
        <v>0</v>
      </c>
      <c r="F230" s="332">
        <v>0</v>
      </c>
      <c r="G230" s="277">
        <f t="shared" si="57"/>
        <v>3</v>
      </c>
      <c r="H230" s="332">
        <v>2.715</v>
      </c>
      <c r="I230" s="277">
        <v>2.715</v>
      </c>
      <c r="J230" s="348">
        <f t="shared" si="59"/>
        <v>0.905</v>
      </c>
      <c r="K230" s="277">
        <v>0</v>
      </c>
      <c r="L230" s="277">
        <v>0</v>
      </c>
      <c r="M230" s="277">
        <f>_xlfn.XLOOKUP(A230,[27]县本级公共预算支出决算情况表!$A:$A,[27]县本级公共预算支出决算情况表!$H:$H,0)</f>
        <v>1.5</v>
      </c>
      <c r="N230" s="349">
        <f t="shared" si="60"/>
        <v>0.81</v>
      </c>
      <c r="O230" s="350"/>
      <c r="P230" s="21"/>
    </row>
    <row r="231" spans="1:16">
      <c r="A231" s="330">
        <v>2080705</v>
      </c>
      <c r="B231" s="333" t="s">
        <v>435</v>
      </c>
      <c r="C231" s="277">
        <v>174</v>
      </c>
      <c r="D231" s="277">
        <v>136</v>
      </c>
      <c r="E231" s="332">
        <v>55</v>
      </c>
      <c r="F231" s="332">
        <v>45</v>
      </c>
      <c r="G231" s="277">
        <f t="shared" si="57"/>
        <v>236</v>
      </c>
      <c r="H231" s="332">
        <v>130.808</v>
      </c>
      <c r="I231" s="277">
        <v>130.808</v>
      </c>
      <c r="J231" s="348">
        <f t="shared" si="59"/>
        <v>0.961823529411765</v>
      </c>
      <c r="K231" s="277">
        <v>0</v>
      </c>
      <c r="L231" s="277">
        <v>0</v>
      </c>
      <c r="M231" s="277">
        <f>_xlfn.XLOOKUP(A231,[27]县本级公共预算支出决算情况表!$A:$A,[27]县本级公共预算支出决算情况表!$H:$H,0)</f>
        <v>129.826</v>
      </c>
      <c r="N231" s="349">
        <f t="shared" si="60"/>
        <v>0.00756397023708666</v>
      </c>
      <c r="O231" s="350"/>
      <c r="P231" s="21"/>
    </row>
    <row r="232" spans="1:16">
      <c r="A232" s="330">
        <v>2080713</v>
      </c>
      <c r="B232" s="333" t="s">
        <v>436</v>
      </c>
      <c r="C232" s="277">
        <v>0</v>
      </c>
      <c r="D232" s="277">
        <v>0</v>
      </c>
      <c r="E232" s="332">
        <v>0</v>
      </c>
      <c r="F232" s="332">
        <v>270</v>
      </c>
      <c r="G232" s="277">
        <f t="shared" si="57"/>
        <v>270</v>
      </c>
      <c r="H232" s="332">
        <v>270</v>
      </c>
      <c r="I232" s="277">
        <v>0</v>
      </c>
      <c r="J232" s="348" t="str">
        <f t="shared" si="59"/>
        <v>-</v>
      </c>
      <c r="K232" s="277">
        <v>0</v>
      </c>
      <c r="L232" s="277">
        <v>270</v>
      </c>
      <c r="M232" s="277">
        <f>_xlfn.XLOOKUP(A232,[27]县本级公共预算支出决算情况表!$A:$A,[27]县本级公共预算支出决算情况表!$H:$H,0)</f>
        <v>0</v>
      </c>
      <c r="N232" s="349" t="str">
        <f t="shared" si="60"/>
        <v>-</v>
      </c>
      <c r="O232" s="350"/>
      <c r="P232" s="21"/>
    </row>
    <row r="233" spans="1:16">
      <c r="A233" s="330">
        <v>2080799</v>
      </c>
      <c r="B233" s="333" t="s">
        <v>437</v>
      </c>
      <c r="C233" s="277">
        <v>0</v>
      </c>
      <c r="D233" s="277">
        <v>0</v>
      </c>
      <c r="E233" s="332">
        <v>18</v>
      </c>
      <c r="F233" s="332">
        <v>1900</v>
      </c>
      <c r="G233" s="277">
        <f t="shared" si="57"/>
        <v>1918</v>
      </c>
      <c r="H233" s="332">
        <v>1031.276006</v>
      </c>
      <c r="I233" s="277">
        <v>0</v>
      </c>
      <c r="J233" s="348" t="str">
        <f t="shared" si="59"/>
        <v>-</v>
      </c>
      <c r="K233" s="277">
        <v>0</v>
      </c>
      <c r="L233" s="277">
        <v>1031.276006</v>
      </c>
      <c r="M233" s="277">
        <f>_xlfn.XLOOKUP(A233,[27]县本级公共预算支出决算情况表!$A:$A,[27]县本级公共预算支出决算情况表!$H:$H,0)</f>
        <v>1782.65</v>
      </c>
      <c r="N233" s="349">
        <f t="shared" si="60"/>
        <v>-0.421492718144336</v>
      </c>
      <c r="O233" s="350"/>
      <c r="P233" s="21"/>
    </row>
    <row r="234" spans="1:16">
      <c r="A234" s="330">
        <v>20808</v>
      </c>
      <c r="B234" s="331" t="s">
        <v>166</v>
      </c>
      <c r="C234" s="277">
        <v>666</v>
      </c>
      <c r="D234" s="332">
        <f>SUM(D235:D242)</f>
        <v>1002</v>
      </c>
      <c r="E234" s="332">
        <f>SUM(E235:E242)</f>
        <v>59.205</v>
      </c>
      <c r="F234" s="332">
        <f>SUM(F235:F242)</f>
        <v>1846.6003</v>
      </c>
      <c r="G234" s="277">
        <f t="shared" si="57"/>
        <v>2907.8053</v>
      </c>
      <c r="H234" s="332">
        <v>3153.696167</v>
      </c>
      <c r="I234" s="277">
        <v>1240.886067</v>
      </c>
      <c r="J234" s="348">
        <f t="shared" si="59"/>
        <v>1.23840924850299</v>
      </c>
      <c r="K234" s="332">
        <f t="shared" ref="K234:M234" si="63">SUM(K235:K242)</f>
        <v>59.1</v>
      </c>
      <c r="L234" s="332">
        <f t="shared" si="63"/>
        <v>1853.7101</v>
      </c>
      <c r="M234" s="277">
        <f>_xlfn.XLOOKUP(A234,[27]县本级公共预算支出决算情况表!$A:$A,[27]县本级公共预算支出决算情况表!$H:$H,0)</f>
        <v>2534.752413</v>
      </c>
      <c r="N234" s="349">
        <f t="shared" si="60"/>
        <v>0.24418312053896</v>
      </c>
      <c r="O234" s="350"/>
      <c r="P234" s="21"/>
    </row>
    <row r="235" spans="1:16">
      <c r="A235" s="330">
        <v>2080801</v>
      </c>
      <c r="B235" s="333" t="s">
        <v>438</v>
      </c>
      <c r="C235" s="277">
        <v>0</v>
      </c>
      <c r="D235" s="277">
        <v>435</v>
      </c>
      <c r="E235" s="332">
        <v>0</v>
      </c>
      <c r="F235" s="332">
        <v>0</v>
      </c>
      <c r="G235" s="277">
        <f t="shared" si="57"/>
        <v>435</v>
      </c>
      <c r="H235" s="332">
        <v>661.70153</v>
      </c>
      <c r="I235" s="277">
        <v>661.70153</v>
      </c>
      <c r="J235" s="348">
        <f t="shared" si="59"/>
        <v>1.52115294252874</v>
      </c>
      <c r="K235" s="277">
        <v>0</v>
      </c>
      <c r="L235" s="277">
        <v>0</v>
      </c>
      <c r="M235" s="277">
        <f>_xlfn.XLOOKUP(A235,[27]县本级公共预算支出决算情况表!$A:$A,[27]县本级公共预算支出决算情况表!$H:$H,0)</f>
        <v>0</v>
      </c>
      <c r="N235" s="349" t="str">
        <f t="shared" si="60"/>
        <v>-</v>
      </c>
      <c r="O235" s="350"/>
      <c r="P235" s="21"/>
    </row>
    <row r="236" spans="1:16">
      <c r="A236" s="330">
        <v>2080802</v>
      </c>
      <c r="B236" s="333" t="s">
        <v>439</v>
      </c>
      <c r="C236" s="277">
        <v>9</v>
      </c>
      <c r="D236" s="277">
        <v>8</v>
      </c>
      <c r="E236" s="332">
        <v>54</v>
      </c>
      <c r="F236" s="332">
        <v>388</v>
      </c>
      <c r="G236" s="277">
        <f t="shared" si="57"/>
        <v>450</v>
      </c>
      <c r="H236" s="332">
        <v>450.78142</v>
      </c>
      <c r="I236" s="277">
        <v>82.78142</v>
      </c>
      <c r="J236" s="348">
        <f t="shared" si="59"/>
        <v>10.3476775</v>
      </c>
      <c r="K236" s="277">
        <v>0</v>
      </c>
      <c r="L236" s="277">
        <v>368</v>
      </c>
      <c r="M236" s="277">
        <f>_xlfn.XLOOKUP(A236,[27]县本级公共预算支出决算情况表!$A:$A,[27]县本级公共预算支出决算情况表!$H:$H,0)</f>
        <v>470.24092</v>
      </c>
      <c r="N236" s="349">
        <f t="shared" si="60"/>
        <v>-0.041381979262885</v>
      </c>
      <c r="O236" s="350"/>
      <c r="P236" s="21"/>
    </row>
    <row r="237" spans="1:16">
      <c r="A237" s="330">
        <v>2080803</v>
      </c>
      <c r="B237" s="333" t="s">
        <v>440</v>
      </c>
      <c r="C237" s="277">
        <v>145</v>
      </c>
      <c r="D237" s="277">
        <v>105</v>
      </c>
      <c r="E237" s="332">
        <v>5.1</v>
      </c>
      <c r="F237" s="332">
        <v>737.0198</v>
      </c>
      <c r="G237" s="277">
        <f t="shared" si="57"/>
        <v>847.1198</v>
      </c>
      <c r="H237" s="332">
        <v>838.02604</v>
      </c>
      <c r="I237" s="277">
        <v>104.79624</v>
      </c>
      <c r="J237" s="348">
        <f t="shared" si="59"/>
        <v>0.998059428571429</v>
      </c>
      <c r="K237" s="277">
        <v>5.1</v>
      </c>
      <c r="L237" s="277">
        <v>728.1298</v>
      </c>
      <c r="M237" s="277">
        <f>_xlfn.XLOOKUP(A237,[27]县本级公共预算支出决算情况表!$A:$A,[27]县本级公共预算支出决算情况表!$H:$H,0)</f>
        <v>725.345644</v>
      </c>
      <c r="N237" s="349">
        <f t="shared" si="60"/>
        <v>0.155347174043276</v>
      </c>
      <c r="O237" s="350"/>
      <c r="P237" s="21"/>
    </row>
    <row r="238" spans="1:16">
      <c r="A238" s="330">
        <v>2080804</v>
      </c>
      <c r="B238" s="333" t="s">
        <v>441</v>
      </c>
      <c r="C238" s="277">
        <v>0</v>
      </c>
      <c r="D238" s="277">
        <v>0</v>
      </c>
      <c r="E238" s="332">
        <v>0</v>
      </c>
      <c r="F238" s="332">
        <v>0</v>
      </c>
      <c r="G238" s="277">
        <f t="shared" si="57"/>
        <v>0</v>
      </c>
      <c r="H238" s="332">
        <v>0</v>
      </c>
      <c r="I238" s="277">
        <v>0</v>
      </c>
      <c r="J238" s="348" t="str">
        <f t="shared" si="59"/>
        <v>-</v>
      </c>
      <c r="K238" s="277">
        <v>0</v>
      </c>
      <c r="L238" s="277">
        <v>0</v>
      </c>
      <c r="M238" s="277">
        <f>_xlfn.XLOOKUP(A238,[27]县本级公共预算支出决算情况表!$A:$A,[27]县本级公共预算支出决算情况表!$H:$H,0)</f>
        <v>0</v>
      </c>
      <c r="N238" s="349" t="str">
        <f t="shared" si="60"/>
        <v>-</v>
      </c>
      <c r="O238" s="350"/>
      <c r="P238" s="21"/>
    </row>
    <row r="239" spans="1:16">
      <c r="A239" s="330">
        <v>2080805</v>
      </c>
      <c r="B239" s="333" t="s">
        <v>442</v>
      </c>
      <c r="C239" s="277">
        <v>335</v>
      </c>
      <c r="D239" s="277">
        <v>288</v>
      </c>
      <c r="E239" s="332">
        <v>0</v>
      </c>
      <c r="F239" s="332">
        <v>339.8505</v>
      </c>
      <c r="G239" s="277">
        <f t="shared" si="57"/>
        <v>627.8505</v>
      </c>
      <c r="H239" s="332">
        <v>657.21225</v>
      </c>
      <c r="I239" s="277">
        <v>287.36175</v>
      </c>
      <c r="J239" s="348">
        <f t="shared" si="59"/>
        <v>0.997783854166667</v>
      </c>
      <c r="K239" s="277">
        <v>54</v>
      </c>
      <c r="L239" s="277">
        <v>315.8505</v>
      </c>
      <c r="M239" s="277">
        <f>_xlfn.XLOOKUP(A239,[27]县本级公共预算支出决算情况表!$A:$A,[27]县本级公共预算支出决算情况表!$H:$H,0)</f>
        <v>767.9489</v>
      </c>
      <c r="N239" s="349">
        <f t="shared" si="60"/>
        <v>-0.144197940774445</v>
      </c>
      <c r="O239" s="350"/>
      <c r="P239" s="21"/>
    </row>
    <row r="240" spans="1:16">
      <c r="A240" s="330">
        <v>2080806</v>
      </c>
      <c r="B240" s="333" t="s">
        <v>443</v>
      </c>
      <c r="C240" s="277">
        <v>0</v>
      </c>
      <c r="D240" s="277">
        <v>0</v>
      </c>
      <c r="E240" s="332">
        <v>0</v>
      </c>
      <c r="F240" s="332">
        <v>250</v>
      </c>
      <c r="G240" s="277">
        <f t="shared" si="57"/>
        <v>250</v>
      </c>
      <c r="H240" s="332">
        <v>250</v>
      </c>
      <c r="I240" s="277">
        <v>0</v>
      </c>
      <c r="J240" s="348" t="str">
        <f t="shared" si="59"/>
        <v>-</v>
      </c>
      <c r="K240" s="277">
        <v>0</v>
      </c>
      <c r="L240" s="277">
        <v>250</v>
      </c>
      <c r="M240" s="277">
        <f>_xlfn.XLOOKUP(A240,[27]县本级公共预算支出决算情况表!$A:$A,[27]县本级公共预算支出决算情况表!$H:$H,0)</f>
        <v>300</v>
      </c>
      <c r="N240" s="349">
        <f t="shared" si="60"/>
        <v>-0.166666666666667</v>
      </c>
      <c r="O240" s="350"/>
      <c r="P240" s="21"/>
    </row>
    <row r="241" spans="1:16">
      <c r="A241" s="330">
        <v>2080808</v>
      </c>
      <c r="B241" s="333" t="s">
        <v>444</v>
      </c>
      <c r="C241" s="277">
        <v>92</v>
      </c>
      <c r="D241" s="277">
        <v>92</v>
      </c>
      <c r="E241" s="332">
        <v>0</v>
      </c>
      <c r="F241" s="332">
        <v>0</v>
      </c>
      <c r="G241" s="277">
        <f t="shared" si="57"/>
        <v>92</v>
      </c>
      <c r="H241" s="332">
        <v>89.888927</v>
      </c>
      <c r="I241" s="277">
        <v>29.889127</v>
      </c>
      <c r="J241" s="348">
        <f t="shared" ref="J241:J272" si="64">IFERROR(I241/D241,"-")</f>
        <v>0.324881815217391</v>
      </c>
      <c r="K241" s="277">
        <v>0</v>
      </c>
      <c r="L241" s="277">
        <v>59.9998</v>
      </c>
      <c r="M241" s="277">
        <f>_xlfn.XLOOKUP(A241,[27]县本级公共预算支出决算情况表!$A:$A,[27]县本级公共预算支出决算情况表!$H:$H,0)</f>
        <v>0.857491</v>
      </c>
      <c r="N241" s="349">
        <f t="shared" ref="N241:N272" si="65">IFERROR(H241/M241-1,"-")</f>
        <v>103.8278372601</v>
      </c>
      <c r="O241" s="350"/>
      <c r="P241" s="21"/>
    </row>
    <row r="242" spans="1:16">
      <c r="A242" s="330">
        <v>2080899</v>
      </c>
      <c r="B242" s="333" t="s">
        <v>445</v>
      </c>
      <c r="C242" s="277">
        <v>85</v>
      </c>
      <c r="D242" s="277">
        <v>74</v>
      </c>
      <c r="E242" s="332">
        <v>0.105</v>
      </c>
      <c r="F242" s="332">
        <v>131.73</v>
      </c>
      <c r="G242" s="277">
        <f t="shared" si="57"/>
        <v>205.835</v>
      </c>
      <c r="H242" s="332">
        <v>206.086</v>
      </c>
      <c r="I242" s="277">
        <v>74.356</v>
      </c>
      <c r="J242" s="348">
        <f t="shared" si="64"/>
        <v>1.00481081081081</v>
      </c>
      <c r="K242" s="277">
        <v>0</v>
      </c>
      <c r="L242" s="277">
        <v>131.73</v>
      </c>
      <c r="M242" s="277">
        <f>_xlfn.XLOOKUP(A242,[27]县本级公共预算支出决算情况表!$A:$A,[27]县本级公共预算支出决算情况表!$H:$H,0)</f>
        <v>270.359458</v>
      </c>
      <c r="N242" s="349">
        <f t="shared" si="65"/>
        <v>-0.23773334388028</v>
      </c>
      <c r="O242" s="350"/>
      <c r="P242" s="21"/>
    </row>
    <row r="243" spans="1:16">
      <c r="A243" s="330">
        <v>20809</v>
      </c>
      <c r="B243" s="331" t="s">
        <v>167</v>
      </c>
      <c r="C243" s="277">
        <v>99</v>
      </c>
      <c r="D243" s="332">
        <f>SUM(D244:D248)</f>
        <v>71</v>
      </c>
      <c r="E243" s="332">
        <f>SUM(E244:E248)</f>
        <v>11.03331</v>
      </c>
      <c r="F243" s="332">
        <f>SUM(F244:F248)</f>
        <v>156.7502</v>
      </c>
      <c r="G243" s="277">
        <f t="shared" si="57"/>
        <v>238.78351</v>
      </c>
      <c r="H243" s="332">
        <v>224.507494</v>
      </c>
      <c r="I243" s="277">
        <v>68.301066</v>
      </c>
      <c r="J243" s="348">
        <f t="shared" si="64"/>
        <v>0.961986845070423</v>
      </c>
      <c r="K243" s="332">
        <f t="shared" ref="K243:M243" si="66">SUM(K244:K248)</f>
        <v>6.91331</v>
      </c>
      <c r="L243" s="332">
        <f t="shared" si="66"/>
        <v>149.293118</v>
      </c>
      <c r="M243" s="277">
        <f>_xlfn.XLOOKUP(A243,[27]县本级公共预算支出决算情况表!$A:$A,[27]县本级公共预算支出决算情况表!$H:$H,0)</f>
        <v>241.60218</v>
      </c>
      <c r="N243" s="349">
        <f t="shared" si="65"/>
        <v>-0.0707555122226132</v>
      </c>
      <c r="O243" s="350"/>
      <c r="P243" s="21"/>
    </row>
    <row r="244" spans="1:16">
      <c r="A244" s="330">
        <v>2080901</v>
      </c>
      <c r="B244" s="333" t="s">
        <v>446</v>
      </c>
      <c r="C244" s="277">
        <v>98</v>
      </c>
      <c r="D244" s="277">
        <v>71</v>
      </c>
      <c r="E244" s="332">
        <v>1</v>
      </c>
      <c r="F244" s="332">
        <v>70.6304</v>
      </c>
      <c r="G244" s="277">
        <f t="shared" si="57"/>
        <v>142.6304</v>
      </c>
      <c r="H244" s="332">
        <v>138.931466</v>
      </c>
      <c r="I244" s="277">
        <v>68.301066</v>
      </c>
      <c r="J244" s="348">
        <f t="shared" si="64"/>
        <v>0.961986845070423</v>
      </c>
      <c r="K244" s="277">
        <v>0</v>
      </c>
      <c r="L244" s="277">
        <v>70.6304</v>
      </c>
      <c r="M244" s="277">
        <f>_xlfn.XLOOKUP(A244,[27]县本级公共预算支出决算情况表!$A:$A,[27]县本级公共预算支出决算情况表!$H:$H,0)</f>
        <v>158.368796</v>
      </c>
      <c r="N244" s="349">
        <f t="shared" si="65"/>
        <v>-0.122734594761963</v>
      </c>
      <c r="O244" s="350"/>
      <c r="P244" s="21"/>
    </row>
    <row r="245" ht="24" spans="1:16">
      <c r="A245" s="330">
        <v>2080902</v>
      </c>
      <c r="B245" s="333" t="s">
        <v>447</v>
      </c>
      <c r="C245" s="277">
        <v>1</v>
      </c>
      <c r="D245" s="277">
        <v>0</v>
      </c>
      <c r="E245" s="332">
        <v>5.86891</v>
      </c>
      <c r="F245" s="332">
        <v>72.1277</v>
      </c>
      <c r="G245" s="277">
        <f t="shared" si="57"/>
        <v>77.99661</v>
      </c>
      <c r="H245" s="332">
        <v>75.13661</v>
      </c>
      <c r="I245" s="277">
        <v>0</v>
      </c>
      <c r="J245" s="348" t="str">
        <f t="shared" si="64"/>
        <v>-</v>
      </c>
      <c r="K245" s="277">
        <v>5.86891</v>
      </c>
      <c r="L245" s="277">
        <v>69.2677</v>
      </c>
      <c r="M245" s="277">
        <f>_xlfn.XLOOKUP(A245,[27]县本级公共预算支出决算情况表!$A:$A,[27]县本级公共预算支出决算情况表!$H:$H,0)</f>
        <v>66.163584</v>
      </c>
      <c r="N245" s="349">
        <f t="shared" si="65"/>
        <v>0.13561880202862</v>
      </c>
      <c r="O245" s="350"/>
      <c r="P245" s="21"/>
    </row>
    <row r="246" ht="24" spans="1:16">
      <c r="A246" s="330">
        <v>2080903</v>
      </c>
      <c r="B246" s="333" t="s">
        <v>448</v>
      </c>
      <c r="C246" s="277">
        <v>0</v>
      </c>
      <c r="D246" s="277">
        <v>0</v>
      </c>
      <c r="E246" s="332">
        <v>3</v>
      </c>
      <c r="F246" s="332">
        <v>1.2</v>
      </c>
      <c r="G246" s="277">
        <f t="shared" si="57"/>
        <v>4.2</v>
      </c>
      <c r="H246" s="332">
        <v>0</v>
      </c>
      <c r="I246" s="277">
        <v>0</v>
      </c>
      <c r="J246" s="348" t="str">
        <f t="shared" si="64"/>
        <v>-</v>
      </c>
      <c r="K246" s="277">
        <v>0</v>
      </c>
      <c r="L246" s="277">
        <v>0</v>
      </c>
      <c r="M246" s="277">
        <f>_xlfn.XLOOKUP(A246,[27]县本级公共预算支出决算情况表!$A:$A,[27]县本级公共预算支出决算情况表!$H:$H,0)</f>
        <v>2.036</v>
      </c>
      <c r="N246" s="349">
        <f t="shared" si="65"/>
        <v>-1</v>
      </c>
      <c r="O246" s="350"/>
      <c r="P246" s="21"/>
    </row>
    <row r="247" spans="1:16">
      <c r="A247" s="330">
        <v>2080905</v>
      </c>
      <c r="B247" s="333" t="s">
        <v>449</v>
      </c>
      <c r="C247" s="277">
        <v>0</v>
      </c>
      <c r="D247" s="277">
        <v>0</v>
      </c>
      <c r="E247" s="332">
        <v>0.12</v>
      </c>
      <c r="F247" s="332">
        <v>0.07</v>
      </c>
      <c r="G247" s="277">
        <f t="shared" si="57"/>
        <v>0.19</v>
      </c>
      <c r="H247" s="332">
        <v>0</v>
      </c>
      <c r="I247" s="277">
        <v>0</v>
      </c>
      <c r="J247" s="348" t="str">
        <f t="shared" si="64"/>
        <v>-</v>
      </c>
      <c r="K247" s="277">
        <v>0</v>
      </c>
      <c r="L247" s="277">
        <v>0</v>
      </c>
      <c r="M247" s="277">
        <f>_xlfn.XLOOKUP(A247,[27]县本级公共预算支出决算情况表!$A:$A,[27]县本级公共预算支出决算情况表!$H:$H,0)</f>
        <v>0.276</v>
      </c>
      <c r="N247" s="349">
        <f t="shared" si="65"/>
        <v>-1</v>
      </c>
      <c r="O247" s="350"/>
      <c r="P247" s="21"/>
    </row>
    <row r="248" spans="1:16">
      <c r="A248" s="330">
        <v>2080999</v>
      </c>
      <c r="B248" s="333" t="s">
        <v>450</v>
      </c>
      <c r="C248" s="277">
        <v>0</v>
      </c>
      <c r="D248" s="277">
        <v>0</v>
      </c>
      <c r="E248" s="332">
        <v>1.0444</v>
      </c>
      <c r="F248" s="332">
        <v>12.7221</v>
      </c>
      <c r="G248" s="277">
        <f t="shared" si="57"/>
        <v>13.7665</v>
      </c>
      <c r="H248" s="332">
        <v>10.439418</v>
      </c>
      <c r="I248" s="277">
        <v>0</v>
      </c>
      <c r="J248" s="348" t="str">
        <f t="shared" si="64"/>
        <v>-</v>
      </c>
      <c r="K248" s="277">
        <v>1.0444</v>
      </c>
      <c r="L248" s="277">
        <v>9.395018</v>
      </c>
      <c r="M248" s="277">
        <f>_xlfn.XLOOKUP(A248,[27]县本级公共预算支出决算情况表!$A:$A,[27]县本级公共预算支出决算情况表!$H:$H,0)</f>
        <v>14.7578</v>
      </c>
      <c r="N248" s="349">
        <f t="shared" si="65"/>
        <v>-0.29261692122132</v>
      </c>
      <c r="O248" s="350"/>
      <c r="P248" s="21"/>
    </row>
    <row r="249" spans="1:16">
      <c r="A249" s="330">
        <v>20810</v>
      </c>
      <c r="B249" s="331" t="s">
        <v>168</v>
      </c>
      <c r="C249" s="277">
        <v>652</v>
      </c>
      <c r="D249" s="332">
        <f>SUM(D250:D254)</f>
        <v>538</v>
      </c>
      <c r="E249" s="332">
        <f>SUM(E250:E254)</f>
        <v>186.8006</v>
      </c>
      <c r="F249" s="332">
        <f>SUM(F250:F254)</f>
        <v>944.1214</v>
      </c>
      <c r="G249" s="277">
        <f t="shared" si="57"/>
        <v>1668.922</v>
      </c>
      <c r="H249" s="332">
        <v>1049.764598</v>
      </c>
      <c r="I249" s="277">
        <v>422.661998</v>
      </c>
      <c r="J249" s="348">
        <f t="shared" si="64"/>
        <v>0.785617096654275</v>
      </c>
      <c r="K249" s="332">
        <f t="shared" ref="K249:M249" si="67">SUM(K250:K254)</f>
        <v>98.385</v>
      </c>
      <c r="L249" s="332">
        <f t="shared" si="67"/>
        <v>528.7176</v>
      </c>
      <c r="M249" s="277">
        <f>_xlfn.XLOOKUP(A249,[27]县本级公共预算支出决算情况表!$A:$A,[27]县本级公共预算支出决算情况表!$H:$H,0)</f>
        <v>875.202419</v>
      </c>
      <c r="N249" s="349">
        <f t="shared" si="65"/>
        <v>0.199453492369746</v>
      </c>
      <c r="O249" s="350"/>
      <c r="P249" s="21"/>
    </row>
    <row r="250" spans="1:16">
      <c r="A250" s="330">
        <v>2081001</v>
      </c>
      <c r="B250" s="333" t="s">
        <v>451</v>
      </c>
      <c r="C250" s="277">
        <v>163</v>
      </c>
      <c r="D250" s="277">
        <v>119</v>
      </c>
      <c r="E250" s="332">
        <v>5</v>
      </c>
      <c r="F250" s="332">
        <v>247</v>
      </c>
      <c r="G250" s="277">
        <f t="shared" si="57"/>
        <v>371</v>
      </c>
      <c r="H250" s="332">
        <v>337.748598</v>
      </c>
      <c r="I250" s="277">
        <v>111.748598</v>
      </c>
      <c r="J250" s="348">
        <f t="shared" si="64"/>
        <v>0.939063848739496</v>
      </c>
      <c r="K250" s="277">
        <v>0</v>
      </c>
      <c r="L250" s="277">
        <v>226</v>
      </c>
      <c r="M250" s="277">
        <f>_xlfn.XLOOKUP(A250,[27]县本级公共预算支出决算情况表!$A:$A,[27]县本级公共预算支出决算情况表!$H:$H,0)</f>
        <v>332.334982</v>
      </c>
      <c r="N250" s="349">
        <f t="shared" si="65"/>
        <v>0.0162896363404801</v>
      </c>
      <c r="O250" s="350"/>
      <c r="P250" s="21"/>
    </row>
    <row r="251" spans="1:16">
      <c r="A251" s="330">
        <v>2081002</v>
      </c>
      <c r="B251" s="333" t="s">
        <v>452</v>
      </c>
      <c r="C251" s="277">
        <v>239</v>
      </c>
      <c r="D251" s="277">
        <v>234</v>
      </c>
      <c r="E251" s="332">
        <v>28.41</v>
      </c>
      <c r="F251" s="332">
        <v>27.52</v>
      </c>
      <c r="G251" s="277">
        <f t="shared" si="57"/>
        <v>289.93</v>
      </c>
      <c r="H251" s="332">
        <v>242.7895</v>
      </c>
      <c r="I251" s="277">
        <v>233.704</v>
      </c>
      <c r="J251" s="348">
        <f t="shared" si="64"/>
        <v>0.998735042735043</v>
      </c>
      <c r="K251" s="277">
        <v>8.1555</v>
      </c>
      <c r="L251" s="277">
        <v>0.93</v>
      </c>
      <c r="M251" s="277">
        <f>_xlfn.XLOOKUP(A251,[27]县本级公共预算支出决算情况表!$A:$A,[27]县本级公共预算支出决算情况表!$H:$H,0)</f>
        <v>218.865</v>
      </c>
      <c r="N251" s="349">
        <f t="shared" si="65"/>
        <v>0.109311676147397</v>
      </c>
      <c r="O251" s="350"/>
      <c r="P251" s="21"/>
    </row>
    <row r="252" spans="1:16">
      <c r="A252" s="330">
        <v>2081004</v>
      </c>
      <c r="B252" s="333" t="s">
        <v>453</v>
      </c>
      <c r="C252" s="277">
        <v>180</v>
      </c>
      <c r="D252" s="277">
        <v>180</v>
      </c>
      <c r="E252" s="332">
        <v>117</v>
      </c>
      <c r="F252" s="332">
        <v>267</v>
      </c>
      <c r="G252" s="277">
        <f t="shared" si="57"/>
        <v>564</v>
      </c>
      <c r="H252" s="332">
        <v>169.3725</v>
      </c>
      <c r="I252" s="277">
        <v>77.2094</v>
      </c>
      <c r="J252" s="348">
        <f t="shared" si="64"/>
        <v>0.428941111111111</v>
      </c>
      <c r="K252" s="277">
        <v>59.0109</v>
      </c>
      <c r="L252" s="277">
        <v>33.1522</v>
      </c>
      <c r="M252" s="277">
        <f>_xlfn.XLOOKUP(A252,[27]县本级公共预算支出决算情况表!$A:$A,[27]县本级公共预算支出决算情况表!$H:$H,0)</f>
        <v>60.423437</v>
      </c>
      <c r="N252" s="349">
        <f t="shared" si="65"/>
        <v>1.80309278004163</v>
      </c>
      <c r="O252" s="350"/>
      <c r="P252" s="21"/>
    </row>
    <row r="253" spans="1:16">
      <c r="A253" s="330">
        <v>2081006</v>
      </c>
      <c r="B253" s="333" t="s">
        <v>454</v>
      </c>
      <c r="C253" s="277">
        <v>0</v>
      </c>
      <c r="D253" s="277">
        <v>5</v>
      </c>
      <c r="E253" s="332">
        <v>31.2686</v>
      </c>
      <c r="F253" s="332">
        <v>402.6014</v>
      </c>
      <c r="G253" s="277">
        <f t="shared" si="57"/>
        <v>438.87</v>
      </c>
      <c r="H253" s="332">
        <v>299.854</v>
      </c>
      <c r="I253" s="277">
        <v>0</v>
      </c>
      <c r="J253" s="348">
        <f t="shared" si="64"/>
        <v>0</v>
      </c>
      <c r="K253" s="277">
        <v>31.2186</v>
      </c>
      <c r="L253" s="277">
        <v>268.6354</v>
      </c>
      <c r="M253" s="277">
        <f>_xlfn.XLOOKUP(A253,[27]县本级公共预算支出决算情况表!$A:$A,[27]县本级公共预算支出决算情况表!$H:$H,0)</f>
        <v>217.159</v>
      </c>
      <c r="N253" s="349">
        <f t="shared" si="65"/>
        <v>0.380803927076474</v>
      </c>
      <c r="O253" s="350"/>
      <c r="P253" s="21"/>
    </row>
    <row r="254" spans="1:16">
      <c r="A254" s="330">
        <v>2081099</v>
      </c>
      <c r="B254" s="333" t="s">
        <v>455</v>
      </c>
      <c r="C254" s="277">
        <v>71</v>
      </c>
      <c r="D254" s="277">
        <v>0</v>
      </c>
      <c r="E254" s="332">
        <v>5.122</v>
      </c>
      <c r="F254" s="332">
        <v>0</v>
      </c>
      <c r="G254" s="277">
        <f t="shared" si="57"/>
        <v>5.122</v>
      </c>
      <c r="H254" s="332">
        <v>0</v>
      </c>
      <c r="I254" s="277">
        <v>0</v>
      </c>
      <c r="J254" s="348" t="str">
        <f t="shared" si="64"/>
        <v>-</v>
      </c>
      <c r="K254" s="277">
        <v>0</v>
      </c>
      <c r="L254" s="277">
        <v>0</v>
      </c>
      <c r="M254" s="277">
        <f>_xlfn.XLOOKUP(A254,[27]县本级公共预算支出决算情况表!$A:$A,[27]县本级公共预算支出决算情况表!$H:$H,0)</f>
        <v>46.42</v>
      </c>
      <c r="N254" s="349">
        <f t="shared" si="65"/>
        <v>-1</v>
      </c>
      <c r="O254" s="350"/>
      <c r="P254" s="21"/>
    </row>
    <row r="255" spans="1:16">
      <c r="A255" s="330">
        <v>20811</v>
      </c>
      <c r="B255" s="331" t="s">
        <v>169</v>
      </c>
      <c r="C255" s="277">
        <v>393</v>
      </c>
      <c r="D255" s="332">
        <f>SUM(D256:D262)</f>
        <v>418</v>
      </c>
      <c r="E255" s="332">
        <f>SUM(E256:E262)</f>
        <v>78.12</v>
      </c>
      <c r="F255" s="332">
        <f>SUM(F256:F262)</f>
        <v>568.9142</v>
      </c>
      <c r="G255" s="277">
        <f t="shared" si="57"/>
        <v>1065.0342</v>
      </c>
      <c r="H255" s="332">
        <v>923.907379</v>
      </c>
      <c r="I255" s="277">
        <v>354.993179</v>
      </c>
      <c r="J255" s="348">
        <f t="shared" si="64"/>
        <v>0.8492659784689</v>
      </c>
      <c r="K255" s="332">
        <f t="shared" ref="K255:M255" si="68">SUM(K256:K262)</f>
        <v>0</v>
      </c>
      <c r="L255" s="332">
        <f t="shared" si="68"/>
        <v>568.9142</v>
      </c>
      <c r="M255" s="277">
        <f>_xlfn.XLOOKUP(A255,[27]县本级公共预算支出决算情况表!$A:$A,[27]县本级公共预算支出决算情况表!$H:$H,0)</f>
        <v>988.166219</v>
      </c>
      <c r="N255" s="349">
        <f t="shared" si="65"/>
        <v>-0.0650283715072029</v>
      </c>
      <c r="O255" s="350"/>
      <c r="P255" s="21"/>
    </row>
    <row r="256" spans="1:16">
      <c r="A256" s="330">
        <v>2081101</v>
      </c>
      <c r="B256" s="333" t="s">
        <v>335</v>
      </c>
      <c r="C256" s="277">
        <v>98</v>
      </c>
      <c r="D256" s="277">
        <v>103</v>
      </c>
      <c r="E256" s="332">
        <v>0</v>
      </c>
      <c r="F256" s="332">
        <v>0</v>
      </c>
      <c r="G256" s="277">
        <f t="shared" si="57"/>
        <v>103</v>
      </c>
      <c r="H256" s="332">
        <v>106.827349</v>
      </c>
      <c r="I256" s="277">
        <v>106.827349</v>
      </c>
      <c r="J256" s="348">
        <f t="shared" si="64"/>
        <v>1.03715872815534</v>
      </c>
      <c r="K256" s="277">
        <v>0</v>
      </c>
      <c r="L256" s="277">
        <v>0</v>
      </c>
      <c r="M256" s="277">
        <f>_xlfn.XLOOKUP(A256,[27]县本级公共预算支出决算情况表!$A:$A,[27]县本级公共预算支出决算情况表!$H:$H,0)</f>
        <v>138.090619</v>
      </c>
      <c r="N256" s="349">
        <f t="shared" si="65"/>
        <v>-0.226396769211383</v>
      </c>
      <c r="O256" s="350"/>
      <c r="P256" s="21"/>
    </row>
    <row r="257" spans="1:16">
      <c r="A257" s="330">
        <v>2081102</v>
      </c>
      <c r="B257" s="333" t="s">
        <v>336</v>
      </c>
      <c r="C257" s="277">
        <v>4</v>
      </c>
      <c r="D257" s="277">
        <v>4</v>
      </c>
      <c r="E257" s="332">
        <v>0</v>
      </c>
      <c r="F257" s="332">
        <v>0</v>
      </c>
      <c r="G257" s="277">
        <f t="shared" si="57"/>
        <v>4</v>
      </c>
      <c r="H257" s="332">
        <v>4.25</v>
      </c>
      <c r="I257" s="277">
        <v>4.25</v>
      </c>
      <c r="J257" s="348">
        <f t="shared" si="64"/>
        <v>1.0625</v>
      </c>
      <c r="K257" s="277">
        <v>0</v>
      </c>
      <c r="L257" s="277">
        <v>0</v>
      </c>
      <c r="M257" s="277">
        <f>_xlfn.XLOOKUP(A257,[27]县本级公共预算支出决算情况表!$A:$A,[27]县本级公共预算支出决算情况表!$H:$H,0)</f>
        <v>0</v>
      </c>
      <c r="N257" s="349" t="str">
        <f t="shared" si="65"/>
        <v>-</v>
      </c>
      <c r="O257" s="350"/>
      <c r="P257" s="21"/>
    </row>
    <row r="258" spans="1:16">
      <c r="A258" s="330">
        <v>2081104</v>
      </c>
      <c r="B258" s="333" t="s">
        <v>456</v>
      </c>
      <c r="C258" s="277">
        <v>97</v>
      </c>
      <c r="D258" s="277">
        <v>98</v>
      </c>
      <c r="E258" s="332">
        <v>78.12</v>
      </c>
      <c r="F258" s="332">
        <v>187.47</v>
      </c>
      <c r="G258" s="277">
        <f t="shared" si="57"/>
        <v>363.59</v>
      </c>
      <c r="H258" s="332">
        <v>244.5356</v>
      </c>
      <c r="I258" s="277">
        <v>57.0656</v>
      </c>
      <c r="J258" s="348">
        <f t="shared" si="64"/>
        <v>0.582302040816327</v>
      </c>
      <c r="K258" s="277">
        <v>0</v>
      </c>
      <c r="L258" s="277">
        <v>187.47</v>
      </c>
      <c r="M258" s="277">
        <f>_xlfn.XLOOKUP(A258,[27]县本级公共预算支出决算情况表!$A:$A,[27]县本级公共预算支出决算情况表!$H:$H,0)</f>
        <v>219.8172</v>
      </c>
      <c r="N258" s="349">
        <f t="shared" si="65"/>
        <v>0.112449799196787</v>
      </c>
      <c r="O258" s="350"/>
      <c r="P258" s="21"/>
    </row>
    <row r="259" spans="1:16">
      <c r="A259" s="330">
        <v>2081105</v>
      </c>
      <c r="B259" s="333" t="s">
        <v>457</v>
      </c>
      <c r="C259" s="277">
        <v>40</v>
      </c>
      <c r="D259" s="277">
        <v>50</v>
      </c>
      <c r="E259" s="332">
        <v>0</v>
      </c>
      <c r="F259" s="332">
        <v>71.314</v>
      </c>
      <c r="G259" s="277">
        <f t="shared" si="57"/>
        <v>121.314</v>
      </c>
      <c r="H259" s="332">
        <v>96.634</v>
      </c>
      <c r="I259" s="277">
        <v>25.32</v>
      </c>
      <c r="J259" s="348">
        <f t="shared" si="64"/>
        <v>0.5064</v>
      </c>
      <c r="K259" s="277">
        <v>0</v>
      </c>
      <c r="L259" s="277">
        <v>71.314</v>
      </c>
      <c r="M259" s="277">
        <f>_xlfn.XLOOKUP(A259,[27]县本级公共预算支出决算情况表!$A:$A,[27]县本级公共预算支出决算情况表!$H:$H,0)</f>
        <v>236.7164</v>
      </c>
      <c r="N259" s="349">
        <f t="shared" si="65"/>
        <v>-0.591773109087499</v>
      </c>
      <c r="O259" s="350"/>
      <c r="P259" s="21"/>
    </row>
    <row r="260" spans="1:16">
      <c r="A260" s="330">
        <v>2081106</v>
      </c>
      <c r="B260" s="333" t="s">
        <v>458</v>
      </c>
      <c r="C260" s="277">
        <v>0</v>
      </c>
      <c r="D260" s="277">
        <v>0</v>
      </c>
      <c r="E260" s="332">
        <v>0</v>
      </c>
      <c r="F260" s="332">
        <v>0</v>
      </c>
      <c r="G260" s="277">
        <f t="shared" si="57"/>
        <v>0</v>
      </c>
      <c r="H260" s="332">
        <v>0</v>
      </c>
      <c r="I260" s="277">
        <v>0</v>
      </c>
      <c r="J260" s="348" t="str">
        <f t="shared" si="64"/>
        <v>-</v>
      </c>
      <c r="K260" s="277">
        <v>0</v>
      </c>
      <c r="L260" s="277">
        <v>0</v>
      </c>
      <c r="M260" s="277">
        <f>_xlfn.XLOOKUP(A260,[27]县本级公共预算支出决算情况表!$A:$A,[27]县本级公共预算支出决算情况表!$H:$H,0)</f>
        <v>0</v>
      </c>
      <c r="N260" s="349" t="str">
        <f t="shared" si="65"/>
        <v>-</v>
      </c>
      <c r="O260" s="350"/>
      <c r="P260" s="21"/>
    </row>
    <row r="261" spans="1:16">
      <c r="A261" s="330">
        <v>2081107</v>
      </c>
      <c r="B261" s="333" t="s">
        <v>459</v>
      </c>
      <c r="C261" s="277">
        <v>149</v>
      </c>
      <c r="D261" s="277">
        <v>159</v>
      </c>
      <c r="E261" s="332">
        <v>0</v>
      </c>
      <c r="F261" s="332">
        <v>252.3544</v>
      </c>
      <c r="G261" s="277">
        <f t="shared" si="57"/>
        <v>411.3544</v>
      </c>
      <c r="H261" s="332">
        <v>410.023</v>
      </c>
      <c r="I261" s="277">
        <v>157.6686</v>
      </c>
      <c r="J261" s="348">
        <f t="shared" si="64"/>
        <v>0.99162641509434</v>
      </c>
      <c r="K261" s="277">
        <v>0</v>
      </c>
      <c r="L261" s="277">
        <v>252.3544</v>
      </c>
      <c r="M261" s="277">
        <f>_xlfn.XLOOKUP(A261,[27]县本级公共预算支出决算情况表!$A:$A,[27]县本级公共预算支出决算情况表!$H:$H,0)</f>
        <v>348.877</v>
      </c>
      <c r="N261" s="349">
        <f t="shared" si="65"/>
        <v>0.175265208081931</v>
      </c>
      <c r="O261" s="350"/>
      <c r="P261" s="21"/>
    </row>
    <row r="262" spans="1:16">
      <c r="A262" s="330">
        <v>2081199</v>
      </c>
      <c r="B262" s="333" t="s">
        <v>460</v>
      </c>
      <c r="C262" s="277">
        <v>4</v>
      </c>
      <c r="D262" s="277">
        <v>4</v>
      </c>
      <c r="E262" s="332">
        <v>0</v>
      </c>
      <c r="F262" s="332">
        <v>57.7758</v>
      </c>
      <c r="G262" s="277">
        <f t="shared" si="57"/>
        <v>61.7758</v>
      </c>
      <c r="H262" s="332">
        <v>61.63743</v>
      </c>
      <c r="I262" s="277">
        <v>3.86163000000001</v>
      </c>
      <c r="J262" s="348">
        <f t="shared" si="64"/>
        <v>0.965407500000003</v>
      </c>
      <c r="K262" s="277">
        <v>0</v>
      </c>
      <c r="L262" s="277">
        <v>57.7758</v>
      </c>
      <c r="M262" s="277">
        <f>_xlfn.XLOOKUP(A262,[27]县本级公共预算支出决算情况表!$A:$A,[27]县本级公共预算支出决算情况表!$H:$H,0)</f>
        <v>44.665</v>
      </c>
      <c r="N262" s="349">
        <f t="shared" si="65"/>
        <v>0.379993954998321</v>
      </c>
      <c r="O262" s="350"/>
      <c r="P262" s="21"/>
    </row>
    <row r="263" spans="1:16">
      <c r="A263" s="330">
        <v>20816</v>
      </c>
      <c r="B263" s="331" t="s">
        <v>170</v>
      </c>
      <c r="C263" s="277">
        <v>71</v>
      </c>
      <c r="D263" s="332">
        <f>SUM(D264:D265)</f>
        <v>71</v>
      </c>
      <c r="E263" s="332">
        <f>SUM(E265)</f>
        <v>0</v>
      </c>
      <c r="F263" s="332">
        <f>SUM(F265)</f>
        <v>0</v>
      </c>
      <c r="G263" s="277">
        <f t="shared" si="57"/>
        <v>71</v>
      </c>
      <c r="H263" s="332">
        <v>76.50595</v>
      </c>
      <c r="I263" s="277">
        <v>76.50595</v>
      </c>
      <c r="J263" s="348">
        <f t="shared" si="64"/>
        <v>1.0775485915493</v>
      </c>
      <c r="K263" s="332">
        <f>SUM(K264:K265)</f>
        <v>0</v>
      </c>
      <c r="L263" s="332">
        <f>SUM(L264:L265)</f>
        <v>0</v>
      </c>
      <c r="M263" s="277">
        <f>_xlfn.XLOOKUP(A263,[27]县本级公共预算支出决算情况表!$A:$A,[27]县本级公共预算支出决算情况表!$H:$H,0)</f>
        <v>3.82578</v>
      </c>
      <c r="N263" s="349">
        <f t="shared" si="65"/>
        <v>18.9974776385469</v>
      </c>
      <c r="O263" s="350"/>
      <c r="P263" s="21"/>
    </row>
    <row r="264" spans="1:16">
      <c r="A264" s="330">
        <v>2081650</v>
      </c>
      <c r="B264" s="333" t="s">
        <v>339</v>
      </c>
      <c r="C264" s="277">
        <v>71</v>
      </c>
      <c r="D264" s="277">
        <v>71</v>
      </c>
      <c r="E264" s="332">
        <v>0</v>
      </c>
      <c r="F264" s="332">
        <v>0</v>
      </c>
      <c r="G264" s="277">
        <f t="shared" si="57"/>
        <v>71</v>
      </c>
      <c r="H264" s="332">
        <v>76.50595</v>
      </c>
      <c r="I264" s="277">
        <v>76.50595</v>
      </c>
      <c r="J264" s="348">
        <f t="shared" si="64"/>
        <v>1.0775485915493</v>
      </c>
      <c r="K264" s="277">
        <v>0</v>
      </c>
      <c r="L264" s="277">
        <v>0</v>
      </c>
      <c r="M264" s="277">
        <f>_xlfn.XLOOKUP(A264,[27]县本级公共预算支出决算情况表!$A:$A,[27]县本级公共预算支出决算情况表!$H:$H,0)</f>
        <v>0</v>
      </c>
      <c r="N264" s="349" t="str">
        <f t="shared" si="65"/>
        <v>-</v>
      </c>
      <c r="O264" s="350"/>
      <c r="P264" s="21"/>
    </row>
    <row r="265" spans="1:16">
      <c r="A265" s="330">
        <v>2081699</v>
      </c>
      <c r="B265" s="333" t="s">
        <v>461</v>
      </c>
      <c r="C265" s="277">
        <v>0</v>
      </c>
      <c r="D265" s="277">
        <v>0</v>
      </c>
      <c r="E265" s="332">
        <v>0</v>
      </c>
      <c r="F265" s="332">
        <v>0</v>
      </c>
      <c r="G265" s="277">
        <f t="shared" ref="G265:G328" si="69">D265+E265+F265</f>
        <v>0</v>
      </c>
      <c r="H265" s="332">
        <v>0</v>
      </c>
      <c r="I265" s="277">
        <v>0</v>
      </c>
      <c r="J265" s="348" t="str">
        <f t="shared" si="64"/>
        <v>-</v>
      </c>
      <c r="K265" s="277">
        <v>0</v>
      </c>
      <c r="L265" s="277">
        <v>0</v>
      </c>
      <c r="M265" s="277">
        <f>_xlfn.XLOOKUP(A265,[27]县本级公共预算支出决算情况表!$A:$A,[27]县本级公共预算支出决算情况表!$H:$H,0)</f>
        <v>3.82578</v>
      </c>
      <c r="N265" s="349">
        <f t="shared" si="65"/>
        <v>-1</v>
      </c>
      <c r="O265" s="350"/>
      <c r="P265" s="21"/>
    </row>
    <row r="266" spans="1:16">
      <c r="A266" s="330">
        <v>20819</v>
      </c>
      <c r="B266" s="331" t="s">
        <v>171</v>
      </c>
      <c r="C266" s="277">
        <v>612</v>
      </c>
      <c r="D266" s="332">
        <f>SUM(D267:D268)</f>
        <v>327</v>
      </c>
      <c r="E266" s="332">
        <f>SUM(E267:E268)</f>
        <v>85.5709</v>
      </c>
      <c r="F266" s="332">
        <f>SUM(F267:F268)</f>
        <v>3442.462</v>
      </c>
      <c r="G266" s="277">
        <f t="shared" si="69"/>
        <v>3855.0329</v>
      </c>
      <c r="H266" s="332">
        <v>3662.4459</v>
      </c>
      <c r="I266" s="277">
        <v>286.6947</v>
      </c>
      <c r="J266" s="348">
        <f t="shared" si="64"/>
        <v>0.876742201834862</v>
      </c>
      <c r="K266" s="332">
        <f t="shared" ref="K266:M266" si="70">SUM(K267:K268)</f>
        <v>85.5709</v>
      </c>
      <c r="L266" s="332">
        <f t="shared" si="70"/>
        <v>3290.1803</v>
      </c>
      <c r="M266" s="277">
        <f>_xlfn.XLOOKUP(A266,[27]县本级公共预算支出决算情况表!$A:$A,[27]县本级公共预算支出决算情况表!$H:$H,0)</f>
        <v>3040.1048</v>
      </c>
      <c r="N266" s="349">
        <f t="shared" si="65"/>
        <v>0.204710409983235</v>
      </c>
      <c r="O266" s="350"/>
      <c r="P266" s="21"/>
    </row>
    <row r="267" spans="1:16">
      <c r="A267" s="330">
        <v>2081901</v>
      </c>
      <c r="B267" s="333" t="s">
        <v>462</v>
      </c>
      <c r="C267" s="277">
        <v>612</v>
      </c>
      <c r="D267" s="277">
        <v>327</v>
      </c>
      <c r="E267" s="332">
        <v>85.5709</v>
      </c>
      <c r="F267" s="332">
        <v>3442.462</v>
      </c>
      <c r="G267" s="277">
        <f t="shared" si="69"/>
        <v>3855.0329</v>
      </c>
      <c r="H267" s="332">
        <v>3662.4459</v>
      </c>
      <c r="I267" s="277">
        <v>286.6947</v>
      </c>
      <c r="J267" s="348">
        <f t="shared" si="64"/>
        <v>0.876742201834862</v>
      </c>
      <c r="K267" s="277">
        <v>85.5709</v>
      </c>
      <c r="L267" s="277">
        <v>3290.1803</v>
      </c>
      <c r="M267" s="277">
        <f>_xlfn.XLOOKUP(A267,[27]县本级公共预算支出决算情况表!$A:$A,[27]县本级公共预算支出决算情况表!$H:$H,0)</f>
        <v>3040.1048</v>
      </c>
      <c r="N267" s="349">
        <f t="shared" si="65"/>
        <v>0.204710409983235</v>
      </c>
      <c r="O267" s="350"/>
      <c r="P267" s="21"/>
    </row>
    <row r="268" spans="1:16">
      <c r="A268" s="330">
        <v>2081902</v>
      </c>
      <c r="B268" s="333" t="s">
        <v>463</v>
      </c>
      <c r="C268" s="277">
        <v>0</v>
      </c>
      <c r="D268" s="277">
        <v>0</v>
      </c>
      <c r="E268" s="332">
        <v>0</v>
      </c>
      <c r="F268" s="332">
        <v>0</v>
      </c>
      <c r="G268" s="277">
        <f t="shared" si="69"/>
        <v>0</v>
      </c>
      <c r="H268" s="332">
        <v>0</v>
      </c>
      <c r="I268" s="277">
        <v>0</v>
      </c>
      <c r="J268" s="348" t="str">
        <f t="shared" si="64"/>
        <v>-</v>
      </c>
      <c r="K268" s="277">
        <v>0</v>
      </c>
      <c r="L268" s="277">
        <v>0</v>
      </c>
      <c r="M268" s="277">
        <f>_xlfn.XLOOKUP(A268,[27]县本级公共预算支出决算情况表!$A:$A,[27]县本级公共预算支出决算情况表!$H:$H,0)</f>
        <v>0</v>
      </c>
      <c r="N268" s="349" t="str">
        <f t="shared" si="65"/>
        <v>-</v>
      </c>
      <c r="O268" s="350"/>
      <c r="P268" s="21"/>
    </row>
    <row r="269" spans="1:16">
      <c r="A269" s="330">
        <v>20820</v>
      </c>
      <c r="B269" s="331" t="s">
        <v>172</v>
      </c>
      <c r="C269" s="277">
        <v>64</v>
      </c>
      <c r="D269" s="332">
        <f>SUM(D270:D271)</f>
        <v>36</v>
      </c>
      <c r="E269" s="332">
        <f>SUM(E270:E271)</f>
        <v>17.0443</v>
      </c>
      <c r="F269" s="332">
        <f>SUM(F270:F271)</f>
        <v>165</v>
      </c>
      <c r="G269" s="277">
        <f t="shared" si="69"/>
        <v>218.0443</v>
      </c>
      <c r="H269" s="332">
        <v>132.0845</v>
      </c>
      <c r="I269" s="277">
        <v>0</v>
      </c>
      <c r="J269" s="348">
        <f t="shared" si="64"/>
        <v>0</v>
      </c>
      <c r="K269" s="332">
        <f t="shared" ref="K269:M269" si="71">SUM(K270:K271)</f>
        <v>3.0745</v>
      </c>
      <c r="L269" s="332">
        <f t="shared" si="71"/>
        <v>129.01</v>
      </c>
      <c r="M269" s="277">
        <f>_xlfn.XLOOKUP(A269,[27]县本级公共预算支出决算情况表!$A:$A,[27]县本级公共预算支出决算情况表!$H:$H,0)</f>
        <v>186.694215</v>
      </c>
      <c r="N269" s="349">
        <f t="shared" si="65"/>
        <v>-0.292508876078458</v>
      </c>
      <c r="O269" s="350"/>
      <c r="P269" s="21"/>
    </row>
    <row r="270" spans="1:16">
      <c r="A270" s="330">
        <v>2082001</v>
      </c>
      <c r="B270" s="333" t="s">
        <v>464</v>
      </c>
      <c r="C270" s="277">
        <v>62</v>
      </c>
      <c r="D270" s="277">
        <v>36</v>
      </c>
      <c r="E270" s="332">
        <v>17.0443</v>
      </c>
      <c r="F270" s="332">
        <v>164</v>
      </c>
      <c r="G270" s="277">
        <f t="shared" si="69"/>
        <v>217.0443</v>
      </c>
      <c r="H270" s="332">
        <v>132.0745</v>
      </c>
      <c r="I270" s="277">
        <v>0</v>
      </c>
      <c r="J270" s="348">
        <f t="shared" si="64"/>
        <v>0</v>
      </c>
      <c r="K270" s="277">
        <v>3.0745</v>
      </c>
      <c r="L270" s="277">
        <v>129</v>
      </c>
      <c r="M270" s="277">
        <f>_xlfn.XLOOKUP(A270,[27]县本级公共预算支出决算情况表!$A:$A,[27]县本级公共预算支出决算情况表!$H:$H,0)</f>
        <v>186.672215</v>
      </c>
      <c r="N270" s="349">
        <f t="shared" si="65"/>
        <v>-0.292479065510633</v>
      </c>
      <c r="O270" s="350"/>
      <c r="P270" s="21"/>
    </row>
    <row r="271" spans="1:16">
      <c r="A271" s="330">
        <v>2082002</v>
      </c>
      <c r="B271" s="333" t="s">
        <v>465</v>
      </c>
      <c r="C271" s="277">
        <v>2</v>
      </c>
      <c r="D271" s="277">
        <v>0</v>
      </c>
      <c r="E271" s="332">
        <v>0</v>
      </c>
      <c r="F271" s="332">
        <v>1</v>
      </c>
      <c r="G271" s="277">
        <f t="shared" si="69"/>
        <v>1</v>
      </c>
      <c r="H271" s="332">
        <v>0.01</v>
      </c>
      <c r="I271" s="277">
        <v>0</v>
      </c>
      <c r="J271" s="348" t="str">
        <f t="shared" si="64"/>
        <v>-</v>
      </c>
      <c r="K271" s="277">
        <v>0</v>
      </c>
      <c r="L271" s="277">
        <v>0.01</v>
      </c>
      <c r="M271" s="277">
        <f>_xlfn.XLOOKUP(A271,[27]县本级公共预算支出决算情况表!$A:$A,[27]县本级公共预算支出决算情况表!$H:$H,0)</f>
        <v>0.022</v>
      </c>
      <c r="N271" s="349">
        <f t="shared" si="65"/>
        <v>-0.545454545454545</v>
      </c>
      <c r="O271" s="350"/>
      <c r="P271" s="21"/>
    </row>
    <row r="272" spans="1:16">
      <c r="A272" s="330">
        <v>20821</v>
      </c>
      <c r="B272" s="331" t="s">
        <v>173</v>
      </c>
      <c r="C272" s="277">
        <v>999</v>
      </c>
      <c r="D272" s="332">
        <f>SUM(D273:D274)</f>
        <v>665</v>
      </c>
      <c r="E272" s="332">
        <f>SUM(E273:E274)</f>
        <v>0</v>
      </c>
      <c r="F272" s="332">
        <f>SUM(F273:F274)</f>
        <v>1623.24</v>
      </c>
      <c r="G272" s="277">
        <f t="shared" si="69"/>
        <v>2288.24</v>
      </c>
      <c r="H272" s="332">
        <v>2044.244733</v>
      </c>
      <c r="I272" s="277">
        <v>483.013833</v>
      </c>
      <c r="J272" s="348">
        <f t="shared" si="64"/>
        <v>0.726336590977444</v>
      </c>
      <c r="K272" s="332">
        <f t="shared" ref="K272:M272" si="72">SUM(K273:K274)</f>
        <v>0</v>
      </c>
      <c r="L272" s="332">
        <f t="shared" si="72"/>
        <v>1561.2309</v>
      </c>
      <c r="M272" s="277">
        <f>_xlfn.XLOOKUP(A272,[27]县本级公共预算支出决算情况表!$A:$A,[27]县本级公共预算支出决算情况表!$H:$H,0)</f>
        <v>1731.302092</v>
      </c>
      <c r="N272" s="349">
        <f t="shared" si="65"/>
        <v>0.18075565347379</v>
      </c>
      <c r="O272" s="350"/>
      <c r="P272" s="21"/>
    </row>
    <row r="273" spans="1:16">
      <c r="A273" s="330">
        <v>2082101</v>
      </c>
      <c r="B273" s="333" t="s">
        <v>466</v>
      </c>
      <c r="C273" s="277">
        <v>64</v>
      </c>
      <c r="D273" s="277">
        <v>47</v>
      </c>
      <c r="E273" s="332">
        <v>0</v>
      </c>
      <c r="F273" s="332">
        <v>89.49</v>
      </c>
      <c r="G273" s="277">
        <f t="shared" si="69"/>
        <v>136.49</v>
      </c>
      <c r="H273" s="332">
        <v>135.373542</v>
      </c>
      <c r="I273" s="277">
        <v>45.883542</v>
      </c>
      <c r="J273" s="348">
        <f t="shared" ref="J273:J291" si="73">IFERROR(I273/D273,"-")</f>
        <v>0.976245574468085</v>
      </c>
      <c r="K273" s="277">
        <v>0</v>
      </c>
      <c r="L273" s="277">
        <v>89.49</v>
      </c>
      <c r="M273" s="277">
        <f>_xlfn.XLOOKUP(A273,[27]县本级公共预算支出决算情况表!$A:$A,[27]县本级公共预算支出决算情况表!$H:$H,0)</f>
        <v>112.9331</v>
      </c>
      <c r="N273" s="349">
        <f t="shared" ref="N273:N291" si="74">IFERROR(H273/M273-1,"-")</f>
        <v>0.198705623063566</v>
      </c>
      <c r="O273" s="350"/>
      <c r="P273" s="21"/>
    </row>
    <row r="274" spans="1:16">
      <c r="A274" s="330">
        <v>2082102</v>
      </c>
      <c r="B274" s="333" t="s">
        <v>467</v>
      </c>
      <c r="C274" s="277">
        <v>936</v>
      </c>
      <c r="D274" s="277">
        <v>618</v>
      </c>
      <c r="E274" s="332">
        <v>0</v>
      </c>
      <c r="F274" s="332">
        <v>1533.75</v>
      </c>
      <c r="G274" s="277">
        <f t="shared" si="69"/>
        <v>2151.75</v>
      </c>
      <c r="H274" s="332">
        <v>1908.871191</v>
      </c>
      <c r="I274" s="277">
        <v>437.130291</v>
      </c>
      <c r="J274" s="348">
        <f t="shared" si="73"/>
        <v>0.707330567961165</v>
      </c>
      <c r="K274" s="277">
        <v>0</v>
      </c>
      <c r="L274" s="277">
        <v>1471.7409</v>
      </c>
      <c r="M274" s="277">
        <f>_xlfn.XLOOKUP(A274,[27]县本级公共预算支出决算情况表!$A:$A,[27]县本级公共预算支出决算情况表!$H:$H,0)</f>
        <v>1618.368992</v>
      </c>
      <c r="N274" s="349">
        <f t="shared" si="74"/>
        <v>0.179503067864019</v>
      </c>
      <c r="O274" s="350"/>
      <c r="P274" s="21"/>
    </row>
    <row r="275" spans="1:16">
      <c r="A275" s="330">
        <v>20825</v>
      </c>
      <c r="B275" s="331" t="s">
        <v>174</v>
      </c>
      <c r="C275" s="277">
        <v>17</v>
      </c>
      <c r="D275" s="332">
        <f>SUM(D276:D277)</f>
        <v>21</v>
      </c>
      <c r="E275" s="332">
        <f>SUM(E276:E277)</f>
        <v>0</v>
      </c>
      <c r="F275" s="332">
        <f>SUM(F276:F277)</f>
        <v>245.28</v>
      </c>
      <c r="G275" s="277">
        <f t="shared" si="69"/>
        <v>266.28</v>
      </c>
      <c r="H275" s="332">
        <v>268.51</v>
      </c>
      <c r="I275" s="277">
        <v>23.23</v>
      </c>
      <c r="J275" s="348">
        <f t="shared" si="73"/>
        <v>1.10619047619048</v>
      </c>
      <c r="K275" s="332">
        <f t="shared" ref="K275:M275" si="75">SUM(K276:K277)</f>
        <v>0</v>
      </c>
      <c r="L275" s="332">
        <f t="shared" si="75"/>
        <v>245.28</v>
      </c>
      <c r="M275" s="277">
        <f>_xlfn.XLOOKUP(A275,[27]县本级公共预算支出决算情况表!$A:$A,[27]县本级公共预算支出决算情况表!$H:$H,0)</f>
        <v>59.562</v>
      </c>
      <c r="N275" s="349">
        <f t="shared" si="74"/>
        <v>3.50807561868305</v>
      </c>
      <c r="O275" s="350"/>
      <c r="P275" s="21"/>
    </row>
    <row r="276" spans="1:16">
      <c r="A276" s="330">
        <v>2082501</v>
      </c>
      <c r="B276" s="333" t="s">
        <v>468</v>
      </c>
      <c r="C276" s="277">
        <v>0</v>
      </c>
      <c r="D276" s="277">
        <v>0</v>
      </c>
      <c r="E276" s="332">
        <v>0</v>
      </c>
      <c r="F276" s="332">
        <v>224.02</v>
      </c>
      <c r="G276" s="277">
        <f t="shared" si="69"/>
        <v>224.02</v>
      </c>
      <c r="H276" s="332">
        <v>226.02</v>
      </c>
      <c r="I276" s="277">
        <v>2</v>
      </c>
      <c r="J276" s="348" t="str">
        <f t="shared" si="73"/>
        <v>-</v>
      </c>
      <c r="K276" s="277">
        <v>0</v>
      </c>
      <c r="L276" s="277">
        <v>224.02</v>
      </c>
      <c r="M276" s="277">
        <f>_xlfn.XLOOKUP(A276,[27]县本级公共预算支出决算情况表!$A:$A,[27]县本级公共预算支出决算情况表!$H:$H,0)</f>
        <v>14.06</v>
      </c>
      <c r="N276" s="349">
        <f t="shared" si="74"/>
        <v>15.0753911806543</v>
      </c>
      <c r="O276" s="350"/>
      <c r="P276" s="21"/>
    </row>
    <row r="277" spans="1:16">
      <c r="A277" s="330">
        <v>2082502</v>
      </c>
      <c r="B277" s="333" t="s">
        <v>469</v>
      </c>
      <c r="C277" s="277">
        <v>17</v>
      </c>
      <c r="D277" s="277">
        <v>21</v>
      </c>
      <c r="E277" s="332">
        <v>0</v>
      </c>
      <c r="F277" s="332">
        <v>21.26</v>
      </c>
      <c r="G277" s="277">
        <f t="shared" si="69"/>
        <v>42.26</v>
      </c>
      <c r="H277" s="332">
        <v>42.49</v>
      </c>
      <c r="I277" s="277">
        <v>21.23</v>
      </c>
      <c r="J277" s="348">
        <f t="shared" si="73"/>
        <v>1.01095238095238</v>
      </c>
      <c r="K277" s="277">
        <v>0</v>
      </c>
      <c r="L277" s="277">
        <v>21.26</v>
      </c>
      <c r="M277" s="277">
        <f>_xlfn.XLOOKUP(A277,[27]县本级公共预算支出决算情况表!$A:$A,[27]县本级公共预算支出决算情况表!$H:$H,0)</f>
        <v>45.502</v>
      </c>
      <c r="N277" s="349">
        <f t="shared" si="74"/>
        <v>-0.0661948925321963</v>
      </c>
      <c r="O277" s="350"/>
      <c r="P277" s="21"/>
    </row>
    <row r="278" spans="1:16">
      <c r="A278" s="330">
        <v>20826</v>
      </c>
      <c r="B278" s="331" t="s">
        <v>175</v>
      </c>
      <c r="C278" s="277">
        <v>2221</v>
      </c>
      <c r="D278" s="332">
        <f>SUM(D279)</f>
        <v>2221</v>
      </c>
      <c r="E278" s="332">
        <f>SUM(E279)</f>
        <v>2000</v>
      </c>
      <c r="F278" s="332">
        <f>SUM(F279)</f>
        <v>0</v>
      </c>
      <c r="G278" s="277">
        <f t="shared" si="69"/>
        <v>4221</v>
      </c>
      <c r="H278" s="332">
        <v>2710.875566</v>
      </c>
      <c r="I278" s="277">
        <v>1060.875566</v>
      </c>
      <c r="J278" s="348">
        <f t="shared" si="73"/>
        <v>0.477656715893742</v>
      </c>
      <c r="K278" s="332">
        <f t="shared" ref="K278:M278" si="76">SUM(K279)</f>
        <v>1650</v>
      </c>
      <c r="L278" s="332">
        <f t="shared" si="76"/>
        <v>0</v>
      </c>
      <c r="M278" s="277">
        <f>_xlfn.XLOOKUP(A278,[27]县本级公共预算支出决算情况表!$A:$A,[27]县本级公共预算支出决算情况表!$H:$H,0)</f>
        <v>104.064528</v>
      </c>
      <c r="N278" s="349">
        <f t="shared" si="74"/>
        <v>25.0499482205887</v>
      </c>
      <c r="O278" s="350"/>
      <c r="P278" s="21"/>
    </row>
    <row r="279" ht="24" spans="1:16">
      <c r="A279" s="330">
        <v>2082602</v>
      </c>
      <c r="B279" s="333" t="s">
        <v>470</v>
      </c>
      <c r="C279" s="277">
        <v>2221</v>
      </c>
      <c r="D279" s="277">
        <v>2221</v>
      </c>
      <c r="E279" s="332">
        <v>2000</v>
      </c>
      <c r="F279" s="332">
        <v>0</v>
      </c>
      <c r="G279" s="277">
        <f t="shared" si="69"/>
        <v>4221</v>
      </c>
      <c r="H279" s="332">
        <v>2710.875566</v>
      </c>
      <c r="I279" s="277">
        <v>1060.875566</v>
      </c>
      <c r="J279" s="348">
        <f t="shared" si="73"/>
        <v>0.477656715893742</v>
      </c>
      <c r="K279" s="277">
        <v>1650</v>
      </c>
      <c r="L279" s="277">
        <v>0</v>
      </c>
      <c r="M279" s="277">
        <f>_xlfn.XLOOKUP(A279,[27]县本级公共预算支出决算情况表!$A:$A,[27]县本级公共预算支出决算情况表!$H:$H,0)</f>
        <v>134.889528</v>
      </c>
      <c r="N279" s="349">
        <f t="shared" si="74"/>
        <v>19.0970053509269</v>
      </c>
      <c r="O279" s="350"/>
      <c r="P279" s="21"/>
    </row>
    <row r="280" spans="1:16">
      <c r="A280" s="330">
        <v>20827</v>
      </c>
      <c r="B280" s="331" t="s">
        <v>471</v>
      </c>
      <c r="C280" s="277">
        <v>0</v>
      </c>
      <c r="D280" s="332">
        <f>SUM(D282)</f>
        <v>0</v>
      </c>
      <c r="E280" s="332">
        <f>SUM(E282)</f>
        <v>0</v>
      </c>
      <c r="F280" s="332">
        <f>SUM(F282)</f>
        <v>0</v>
      </c>
      <c r="G280" s="277">
        <f t="shared" si="69"/>
        <v>0</v>
      </c>
      <c r="H280" s="332">
        <v>0</v>
      </c>
      <c r="I280" s="277">
        <v>0</v>
      </c>
      <c r="J280" s="348" t="str">
        <f t="shared" si="73"/>
        <v>-</v>
      </c>
      <c r="K280" s="332">
        <f>SUM(K282)</f>
        <v>0</v>
      </c>
      <c r="L280" s="332">
        <f>SUM(L282)</f>
        <v>0</v>
      </c>
      <c r="M280" s="277">
        <f>_xlfn.XLOOKUP(A280,[27]县本级公共预算支出决算情况表!$A:$A,[27]县本级公共预算支出决算情况表!$H:$H,0)</f>
        <v>0</v>
      </c>
      <c r="N280" s="349" t="str">
        <f t="shared" si="74"/>
        <v>-</v>
      </c>
      <c r="O280" s="350"/>
      <c r="P280" s="21"/>
    </row>
    <row r="281" spans="1:16">
      <c r="A281" s="330">
        <v>2082701</v>
      </c>
      <c r="B281" s="331" t="s">
        <v>472</v>
      </c>
      <c r="C281" s="277">
        <v>0</v>
      </c>
      <c r="D281" s="277">
        <v>0</v>
      </c>
      <c r="E281" s="332">
        <v>0</v>
      </c>
      <c r="F281" s="332">
        <v>0</v>
      </c>
      <c r="G281" s="277">
        <f t="shared" si="69"/>
        <v>0</v>
      </c>
      <c r="H281" s="332">
        <v>0</v>
      </c>
      <c r="I281" s="277">
        <v>0</v>
      </c>
      <c r="J281" s="348" t="str">
        <f t="shared" si="73"/>
        <v>-</v>
      </c>
      <c r="K281" s="277">
        <v>0</v>
      </c>
      <c r="L281" s="277">
        <v>0</v>
      </c>
      <c r="M281" s="277">
        <f>_xlfn.XLOOKUP(A281,[27]县本级公共预算支出决算情况表!$A:$A,[27]县本级公共预算支出决算情况表!$H:$H,0)</f>
        <v>0</v>
      </c>
      <c r="N281" s="349" t="str">
        <f t="shared" si="74"/>
        <v>-</v>
      </c>
      <c r="O281" s="350"/>
      <c r="P281" s="21"/>
    </row>
    <row r="282" spans="1:16">
      <c r="A282" s="330">
        <v>2082702</v>
      </c>
      <c r="B282" s="333" t="s">
        <v>473</v>
      </c>
      <c r="C282" s="277">
        <v>0</v>
      </c>
      <c r="D282" s="277">
        <v>0</v>
      </c>
      <c r="E282" s="332">
        <v>0</v>
      </c>
      <c r="F282" s="332">
        <v>0</v>
      </c>
      <c r="G282" s="277">
        <f t="shared" si="69"/>
        <v>0</v>
      </c>
      <c r="H282" s="332">
        <v>0</v>
      </c>
      <c r="I282" s="277">
        <v>0</v>
      </c>
      <c r="J282" s="348" t="str">
        <f t="shared" si="73"/>
        <v>-</v>
      </c>
      <c r="K282" s="277">
        <v>0</v>
      </c>
      <c r="L282" s="277">
        <v>0</v>
      </c>
      <c r="M282" s="277">
        <f>_xlfn.XLOOKUP(A282,[27]县本级公共预算支出决算情况表!$A:$A,[27]县本级公共预算支出决算情况表!$H:$H,0)</f>
        <v>0</v>
      </c>
      <c r="N282" s="349" t="str">
        <f t="shared" si="74"/>
        <v>-</v>
      </c>
      <c r="O282" s="350"/>
      <c r="P282" s="21"/>
    </row>
    <row r="283" spans="1:16">
      <c r="A283" s="330">
        <v>20828</v>
      </c>
      <c r="B283" s="331" t="s">
        <v>176</v>
      </c>
      <c r="C283" s="277">
        <v>264</v>
      </c>
      <c r="D283" s="332">
        <f>SUM(D284:D286)</f>
        <v>259</v>
      </c>
      <c r="E283" s="332">
        <f>SUM(E284:E286)</f>
        <v>3</v>
      </c>
      <c r="F283" s="332">
        <f>SUM(F284:F286)</f>
        <v>0</v>
      </c>
      <c r="G283" s="277">
        <f t="shared" si="69"/>
        <v>262</v>
      </c>
      <c r="H283" s="332">
        <v>249.593576</v>
      </c>
      <c r="I283" s="277">
        <v>246.593576</v>
      </c>
      <c r="J283" s="348">
        <f t="shared" si="73"/>
        <v>0.952098749034749</v>
      </c>
      <c r="K283" s="332">
        <f t="shared" ref="K283:M283" si="77">SUM(K284:K286)</f>
        <v>3</v>
      </c>
      <c r="L283" s="332">
        <f t="shared" si="77"/>
        <v>0</v>
      </c>
      <c r="M283" s="277">
        <f>_xlfn.XLOOKUP(A283,[27]县本级公共预算支出决算情况表!$A:$A,[27]县本级公共预算支出决算情况表!$H:$H,0)</f>
        <v>264.468247</v>
      </c>
      <c r="N283" s="349">
        <f t="shared" si="74"/>
        <v>-0.0562436934064149</v>
      </c>
      <c r="O283" s="350"/>
      <c r="P283" s="21"/>
    </row>
    <row r="284" spans="1:16">
      <c r="A284" s="330">
        <v>2082801</v>
      </c>
      <c r="B284" s="333" t="s">
        <v>335</v>
      </c>
      <c r="C284" s="277">
        <v>213</v>
      </c>
      <c r="D284" s="277">
        <v>213</v>
      </c>
      <c r="E284" s="332">
        <v>0</v>
      </c>
      <c r="F284" s="332">
        <v>0</v>
      </c>
      <c r="G284" s="277">
        <f t="shared" si="69"/>
        <v>213</v>
      </c>
      <c r="H284" s="332">
        <v>215.484248</v>
      </c>
      <c r="I284" s="277">
        <v>215.484248</v>
      </c>
      <c r="J284" s="348">
        <f t="shared" si="73"/>
        <v>1.01166313615023</v>
      </c>
      <c r="K284" s="277">
        <v>0</v>
      </c>
      <c r="L284" s="277">
        <v>0</v>
      </c>
      <c r="M284" s="277">
        <f>_xlfn.XLOOKUP(A284,[27]县本级公共预算支出决算情况表!$A:$A,[27]县本级公共预算支出决算情况表!$H:$H,0)</f>
        <v>229.476147</v>
      </c>
      <c r="N284" s="349">
        <f t="shared" si="74"/>
        <v>-0.0609732174037243</v>
      </c>
      <c r="O284" s="350"/>
      <c r="P284" s="21"/>
    </row>
    <row r="285" spans="1:16">
      <c r="A285" s="330">
        <v>2082804</v>
      </c>
      <c r="B285" s="333" t="s">
        <v>474</v>
      </c>
      <c r="C285" s="277">
        <v>51</v>
      </c>
      <c r="D285" s="277">
        <v>46</v>
      </c>
      <c r="E285" s="332">
        <v>3</v>
      </c>
      <c r="F285" s="332">
        <v>0</v>
      </c>
      <c r="G285" s="277">
        <f t="shared" si="69"/>
        <v>49</v>
      </c>
      <c r="H285" s="332">
        <v>34.109328</v>
      </c>
      <c r="I285" s="277">
        <v>31.109328</v>
      </c>
      <c r="J285" s="348">
        <f t="shared" si="73"/>
        <v>0.676289739130435</v>
      </c>
      <c r="K285" s="277">
        <v>3</v>
      </c>
      <c r="L285" s="277">
        <v>0</v>
      </c>
      <c r="M285" s="277">
        <f>_xlfn.XLOOKUP(A285,[27]县本级公共预算支出决算情况表!$A:$A,[27]县本级公共预算支出决算情况表!$H:$H,0)</f>
        <v>34.9921</v>
      </c>
      <c r="N285" s="349">
        <f t="shared" si="74"/>
        <v>-0.0252277514067462</v>
      </c>
      <c r="O285" s="350"/>
      <c r="P285" s="21"/>
    </row>
    <row r="286" ht="15" customHeight="1" spans="1:16">
      <c r="A286" s="330">
        <v>2082899</v>
      </c>
      <c r="B286" s="333" t="s">
        <v>475</v>
      </c>
      <c r="C286" s="277">
        <v>0</v>
      </c>
      <c r="D286" s="277">
        <v>0</v>
      </c>
      <c r="E286" s="332">
        <v>0</v>
      </c>
      <c r="F286" s="332">
        <v>0</v>
      </c>
      <c r="G286" s="277">
        <f t="shared" si="69"/>
        <v>0</v>
      </c>
      <c r="H286" s="332">
        <v>0</v>
      </c>
      <c r="I286" s="277">
        <v>0</v>
      </c>
      <c r="J286" s="348" t="str">
        <f t="shared" si="73"/>
        <v>-</v>
      </c>
      <c r="K286" s="277">
        <v>0</v>
      </c>
      <c r="L286" s="277">
        <v>0</v>
      </c>
      <c r="M286" s="277">
        <f>_xlfn.XLOOKUP(A286,[27]县本级公共预算支出决算情况表!$A:$A,[27]县本级公共预算支出决算情况表!$H:$H,0)</f>
        <v>0</v>
      </c>
      <c r="N286" s="349" t="str">
        <f t="shared" si="74"/>
        <v>-</v>
      </c>
      <c r="O286" s="350"/>
      <c r="P286" s="21"/>
    </row>
    <row r="287" spans="1:16">
      <c r="A287" s="330">
        <v>20830</v>
      </c>
      <c r="B287" s="333" t="s">
        <v>177</v>
      </c>
      <c r="C287" s="277">
        <f>SUM(C288)</f>
        <v>0</v>
      </c>
      <c r="D287" s="277">
        <f>SUM(D288)</f>
        <v>0</v>
      </c>
      <c r="E287" s="277">
        <f>SUM(E288)</f>
        <v>0</v>
      </c>
      <c r="F287" s="277">
        <f>SUM(F288)</f>
        <v>0</v>
      </c>
      <c r="G287" s="277">
        <f t="shared" si="69"/>
        <v>0</v>
      </c>
      <c r="H287" s="277">
        <v>16.824</v>
      </c>
      <c r="I287" s="277">
        <v>16.824</v>
      </c>
      <c r="J287" s="348" t="str">
        <f t="shared" si="73"/>
        <v>-</v>
      </c>
      <c r="K287" s="277">
        <f>SUM(K288)</f>
        <v>0</v>
      </c>
      <c r="L287" s="277">
        <f>SUM(L288)</f>
        <v>0</v>
      </c>
      <c r="M287" s="277">
        <f>_xlfn.XLOOKUP(A287,[27]县本级公共预算支出决算情况表!$A:$A,[27]县本级公共预算支出决算情况表!$H:$H,0)</f>
        <v>0</v>
      </c>
      <c r="N287" s="349" t="str">
        <f t="shared" si="74"/>
        <v>-</v>
      </c>
      <c r="O287" s="350"/>
      <c r="P287" s="21"/>
    </row>
    <row r="288" ht="24" spans="1:16">
      <c r="A288" s="330">
        <v>2083001</v>
      </c>
      <c r="B288" s="333" t="s">
        <v>476</v>
      </c>
      <c r="C288" s="277">
        <v>0</v>
      </c>
      <c r="D288" s="277">
        <v>0</v>
      </c>
      <c r="E288" s="332">
        <v>0</v>
      </c>
      <c r="F288" s="332">
        <v>0</v>
      </c>
      <c r="G288" s="277">
        <f t="shared" si="69"/>
        <v>0</v>
      </c>
      <c r="H288" s="332">
        <v>16.824</v>
      </c>
      <c r="I288" s="277">
        <v>16.824</v>
      </c>
      <c r="J288" s="348" t="str">
        <f t="shared" si="73"/>
        <v>-</v>
      </c>
      <c r="K288" s="277">
        <v>0</v>
      </c>
      <c r="L288" s="277">
        <v>0</v>
      </c>
      <c r="M288" s="277">
        <f>_xlfn.XLOOKUP(A288,[27]县本级公共预算支出决算情况表!$A:$A,[27]县本级公共预算支出决算情况表!$H:$H,0)</f>
        <v>0</v>
      </c>
      <c r="N288" s="349" t="str">
        <f t="shared" si="74"/>
        <v>-</v>
      </c>
      <c r="O288" s="350"/>
      <c r="P288" s="21"/>
    </row>
    <row r="289" spans="1:16">
      <c r="A289" s="330">
        <v>20899</v>
      </c>
      <c r="B289" s="331" t="s">
        <v>178</v>
      </c>
      <c r="C289" s="277">
        <v>582</v>
      </c>
      <c r="D289" s="332">
        <f>SUM(D290)</f>
        <v>602</v>
      </c>
      <c r="E289" s="332">
        <f>SUM(E290)</f>
        <v>69.312</v>
      </c>
      <c r="F289" s="332">
        <f>SUM(F290)</f>
        <v>0.312</v>
      </c>
      <c r="G289" s="277">
        <f t="shared" si="69"/>
        <v>671.624</v>
      </c>
      <c r="H289" s="332">
        <v>711.635288</v>
      </c>
      <c r="I289" s="277">
        <v>711.515288</v>
      </c>
      <c r="J289" s="348">
        <f t="shared" si="73"/>
        <v>1.18191908305648</v>
      </c>
      <c r="K289" s="332">
        <f t="shared" ref="K289:M289" si="78">SUM(K290)</f>
        <v>0.12</v>
      </c>
      <c r="L289" s="332">
        <f t="shared" si="78"/>
        <v>0</v>
      </c>
      <c r="M289" s="277">
        <f>_xlfn.XLOOKUP(A289,[27]县本级公共预算支出决算情况表!$A:$A,[27]县本级公共预算支出决算情况表!$H:$H,0)</f>
        <v>343.480576999999</v>
      </c>
      <c r="N289" s="349">
        <f t="shared" si="74"/>
        <v>1.07183560192983</v>
      </c>
      <c r="O289" s="350"/>
      <c r="P289" s="21"/>
    </row>
    <row r="290" spans="1:16">
      <c r="A290" s="330">
        <v>2089999</v>
      </c>
      <c r="B290" s="333" t="s">
        <v>178</v>
      </c>
      <c r="C290" s="277">
        <v>582</v>
      </c>
      <c r="D290" s="277">
        <v>602</v>
      </c>
      <c r="E290" s="332">
        <v>69.312</v>
      </c>
      <c r="F290" s="332">
        <v>0.312</v>
      </c>
      <c r="G290" s="277">
        <f t="shared" si="69"/>
        <v>671.624</v>
      </c>
      <c r="H290" s="332">
        <v>711.635288</v>
      </c>
      <c r="I290" s="277">
        <v>711.515288</v>
      </c>
      <c r="J290" s="348">
        <f t="shared" si="73"/>
        <v>1.18191908305648</v>
      </c>
      <c r="K290" s="277">
        <v>0.12</v>
      </c>
      <c r="L290" s="277">
        <v>0</v>
      </c>
      <c r="M290" s="277">
        <f>_xlfn.XLOOKUP(A290,[27]县本级公共预算支出决算情况表!$A:$A,[27]县本级公共预算支出决算情况表!$H:$H,0)</f>
        <v>340.391404999999</v>
      </c>
      <c r="N290" s="349">
        <f t="shared" si="74"/>
        <v>1.09063824041034</v>
      </c>
      <c r="O290" s="350"/>
      <c r="P290" s="21"/>
    </row>
    <row r="291" spans="1:16">
      <c r="A291" s="327">
        <v>210</v>
      </c>
      <c r="B291" s="328" t="s">
        <v>179</v>
      </c>
      <c r="C291" s="329">
        <v>18260</v>
      </c>
      <c r="D291" s="352">
        <f>SUM(D292,D296,D299,D302,D312,D315,D320,D322,D325,D327,D310,D335,D333,D331)</f>
        <v>18380</v>
      </c>
      <c r="E291" s="352">
        <f>SUM(E292,E296,E299,E302,E312,E315,E320,E322,E325,E327,E310,E335,E333,E331)</f>
        <v>1258.926015</v>
      </c>
      <c r="F291" s="352">
        <f>SUM(F292,F296,F299,F302,F312,F315,F320,F322,F325,F327,F310,F335,F333,F331)</f>
        <v>4845.8276</v>
      </c>
      <c r="G291" s="329">
        <f t="shared" si="69"/>
        <v>24484.753615</v>
      </c>
      <c r="H291" s="352">
        <f>SUM(H292,H296,H299,H302,H312,H315,H320,H322,H325,H327,H310,H335,H333,H331)</f>
        <v>21194.981227</v>
      </c>
      <c r="I291" s="329">
        <v>17304.102951</v>
      </c>
      <c r="J291" s="346">
        <f t="shared" si="73"/>
        <v>0.94146370788901</v>
      </c>
      <c r="K291" s="352">
        <f>SUM(K292,K296,K299,K302,K312,K315,K320,K322,K325,K327,K310,K335,K333,K331)</f>
        <v>489.244475</v>
      </c>
      <c r="L291" s="352">
        <f>SUM(L292,L296,L299,L302,L312,L315,L320,L322,L325,L327,L310,L335,L333,L331)</f>
        <v>3401.633801</v>
      </c>
      <c r="M291" s="329">
        <f>_xlfn.XLOOKUP(A291,[27]县本级公共预算支出决算情况表!$A:$A,[27]县本级公共预算支出决算情况表!$H:$H,0)</f>
        <v>24544.655918</v>
      </c>
      <c r="N291" s="344">
        <f t="shared" si="74"/>
        <v>-0.136472668518587</v>
      </c>
      <c r="O291" s="350"/>
      <c r="P291" s="21"/>
    </row>
    <row r="292" spans="1:16">
      <c r="A292" s="330">
        <v>21001</v>
      </c>
      <c r="B292" s="331" t="s">
        <v>180</v>
      </c>
      <c r="C292" s="277">
        <v>1489</v>
      </c>
      <c r="D292" s="332">
        <f>SUM(D293:D295)</f>
        <v>1197</v>
      </c>
      <c r="E292" s="332">
        <f>SUM(E293:E295)</f>
        <v>0</v>
      </c>
      <c r="F292" s="332">
        <f>SUM(F293:F295)</f>
        <v>0</v>
      </c>
      <c r="G292" s="277">
        <f t="shared" si="69"/>
        <v>1197</v>
      </c>
      <c r="H292" s="332">
        <v>1184.476784</v>
      </c>
      <c r="I292" s="277">
        <v>1184.476784</v>
      </c>
      <c r="J292" s="348">
        <f t="shared" ref="J292:J337" si="79">IFERROR(I292/D292,"-")</f>
        <v>0.989537831244779</v>
      </c>
      <c r="K292" s="332">
        <f>SUM(K293:K295)</f>
        <v>0</v>
      </c>
      <c r="L292" s="332">
        <f>SUM(L293:L295)</f>
        <v>0</v>
      </c>
      <c r="M292" s="277">
        <f>_xlfn.XLOOKUP(A292,[27]县本级公共预算支出决算情况表!$A:$A,[27]县本级公共预算支出决算情况表!$H:$H,0)</f>
        <v>1556.970662</v>
      </c>
      <c r="N292" s="349">
        <f t="shared" ref="N292:N337" si="80">IFERROR(H292/M292-1,"-")</f>
        <v>-0.239242708351045</v>
      </c>
      <c r="O292" s="350"/>
      <c r="P292" s="21"/>
    </row>
    <row r="293" spans="1:16">
      <c r="A293" s="330">
        <v>2100101</v>
      </c>
      <c r="B293" s="333" t="s">
        <v>335</v>
      </c>
      <c r="C293" s="277">
        <v>1073</v>
      </c>
      <c r="D293" s="277">
        <v>1086</v>
      </c>
      <c r="E293" s="332">
        <v>0</v>
      </c>
      <c r="F293" s="332">
        <v>0</v>
      </c>
      <c r="G293" s="277">
        <f t="shared" si="69"/>
        <v>1086</v>
      </c>
      <c r="H293" s="332">
        <v>1078.785764</v>
      </c>
      <c r="I293" s="277">
        <v>1078.785764</v>
      </c>
      <c r="J293" s="348">
        <f t="shared" si="79"/>
        <v>0.993357057090239</v>
      </c>
      <c r="K293" s="277">
        <v>0</v>
      </c>
      <c r="L293" s="277">
        <v>0</v>
      </c>
      <c r="M293" s="277">
        <f>_xlfn.XLOOKUP(A293,[27]县本级公共预算支出决算情况表!$A:$A,[27]县本级公共预算支出决算情况表!$H:$H,0)</f>
        <v>1489.196622</v>
      </c>
      <c r="N293" s="349">
        <f t="shared" si="80"/>
        <v>-0.275592122582722</v>
      </c>
      <c r="O293" s="350"/>
      <c r="P293" s="21"/>
    </row>
    <row r="294" spans="1:16">
      <c r="A294" s="330">
        <v>2100102</v>
      </c>
      <c r="B294" s="333" t="s">
        <v>336</v>
      </c>
      <c r="C294" s="277">
        <v>4</v>
      </c>
      <c r="D294" s="277">
        <v>4</v>
      </c>
      <c r="E294" s="332">
        <v>0</v>
      </c>
      <c r="F294" s="332">
        <v>0</v>
      </c>
      <c r="G294" s="277">
        <f t="shared" si="69"/>
        <v>4</v>
      </c>
      <c r="H294" s="332">
        <v>3.988117</v>
      </c>
      <c r="I294" s="277">
        <v>3.988117</v>
      </c>
      <c r="J294" s="348">
        <f t="shared" si="79"/>
        <v>0.99702925</v>
      </c>
      <c r="K294" s="277">
        <v>0</v>
      </c>
      <c r="L294" s="277">
        <v>0</v>
      </c>
      <c r="M294" s="277">
        <f>_xlfn.XLOOKUP(A294,[27]县本级公共预算支出决算情况表!$A:$A,[27]县本级公共预算支出决算情况表!$H:$H,0)</f>
        <v>0</v>
      </c>
      <c r="N294" s="349" t="str">
        <f t="shared" si="80"/>
        <v>-</v>
      </c>
      <c r="O294" s="350"/>
      <c r="P294" s="21"/>
    </row>
    <row r="295" spans="1:16">
      <c r="A295" s="330">
        <v>2100199</v>
      </c>
      <c r="B295" s="333" t="s">
        <v>477</v>
      </c>
      <c r="C295" s="277">
        <v>412</v>
      </c>
      <c r="D295" s="277">
        <v>107</v>
      </c>
      <c r="E295" s="332">
        <v>0</v>
      </c>
      <c r="F295" s="332">
        <v>0</v>
      </c>
      <c r="G295" s="277">
        <f t="shared" si="69"/>
        <v>107</v>
      </c>
      <c r="H295" s="332">
        <v>101.702903</v>
      </c>
      <c r="I295" s="277">
        <v>101.702903</v>
      </c>
      <c r="J295" s="348">
        <f t="shared" si="79"/>
        <v>0.950494420560748</v>
      </c>
      <c r="K295" s="277">
        <v>0</v>
      </c>
      <c r="L295" s="277">
        <v>0</v>
      </c>
      <c r="M295" s="277">
        <f>_xlfn.XLOOKUP(A295,[27]县本级公共预算支出决算情况表!$A:$A,[27]县本级公共预算支出决算情况表!$H:$H,0)</f>
        <v>67.77404</v>
      </c>
      <c r="N295" s="349">
        <f t="shared" si="80"/>
        <v>0.500617389785234</v>
      </c>
      <c r="O295" s="350"/>
      <c r="P295" s="21"/>
    </row>
    <row r="296" spans="1:16">
      <c r="A296" s="330">
        <v>21002</v>
      </c>
      <c r="B296" s="331" t="s">
        <v>181</v>
      </c>
      <c r="C296" s="277">
        <v>1804</v>
      </c>
      <c r="D296" s="332">
        <f>SUM(D297:D298)</f>
        <v>1804</v>
      </c>
      <c r="E296" s="332">
        <f>SUM(E297:E298)</f>
        <v>0</v>
      </c>
      <c r="F296" s="332">
        <f>SUM(F297:F298)</f>
        <v>133</v>
      </c>
      <c r="G296" s="277">
        <f t="shared" si="69"/>
        <v>1937</v>
      </c>
      <c r="H296" s="332">
        <v>1729.575312</v>
      </c>
      <c r="I296" s="277">
        <v>1729.575312</v>
      </c>
      <c r="J296" s="348">
        <f t="shared" si="79"/>
        <v>0.958744629711752</v>
      </c>
      <c r="K296" s="332">
        <f t="shared" ref="K296:M296" si="81">SUM(K297:K298)</f>
        <v>0</v>
      </c>
      <c r="L296" s="332">
        <f t="shared" si="81"/>
        <v>0</v>
      </c>
      <c r="M296" s="277">
        <f>_xlfn.XLOOKUP(A296,[27]县本级公共预算支出决算情况表!$A:$A,[27]县本级公共预算支出决算情况表!$H:$H,0)</f>
        <v>2254.958444</v>
      </c>
      <c r="N296" s="349">
        <f t="shared" si="80"/>
        <v>-0.232990161480776</v>
      </c>
      <c r="O296" s="350"/>
      <c r="P296" s="21"/>
    </row>
    <row r="297" spans="1:16">
      <c r="A297" s="330">
        <v>2100201</v>
      </c>
      <c r="B297" s="333" t="s">
        <v>478</v>
      </c>
      <c r="C297" s="277">
        <v>1704</v>
      </c>
      <c r="D297" s="277">
        <v>1704</v>
      </c>
      <c r="E297" s="332">
        <v>0</v>
      </c>
      <c r="F297" s="332">
        <v>0</v>
      </c>
      <c r="G297" s="277">
        <f t="shared" si="69"/>
        <v>1704</v>
      </c>
      <c r="H297" s="332">
        <v>1729.575312</v>
      </c>
      <c r="I297" s="277">
        <v>1729.575312</v>
      </c>
      <c r="J297" s="348">
        <f t="shared" si="79"/>
        <v>1.01500898591549</v>
      </c>
      <c r="K297" s="277">
        <v>0</v>
      </c>
      <c r="L297" s="277">
        <v>0</v>
      </c>
      <c r="M297" s="277">
        <f>_xlfn.XLOOKUP(A297,[27]县本级公共预算支出决算情况表!$A:$A,[27]县本级公共预算支出决算情况表!$H:$H,0)</f>
        <v>1919.958444</v>
      </c>
      <c r="N297" s="349">
        <f t="shared" si="80"/>
        <v>-0.0991600274448441</v>
      </c>
      <c r="O297" s="350"/>
      <c r="P297" s="21"/>
    </row>
    <row r="298" spans="1:16">
      <c r="A298" s="330">
        <v>2100299</v>
      </c>
      <c r="B298" s="333" t="s">
        <v>479</v>
      </c>
      <c r="C298" s="277">
        <v>100</v>
      </c>
      <c r="D298" s="277">
        <v>100</v>
      </c>
      <c r="E298" s="332">
        <v>0</v>
      </c>
      <c r="F298" s="332">
        <v>133</v>
      </c>
      <c r="G298" s="277">
        <f t="shared" si="69"/>
        <v>233</v>
      </c>
      <c r="H298" s="332">
        <v>0</v>
      </c>
      <c r="I298" s="277">
        <v>0</v>
      </c>
      <c r="J298" s="348">
        <f t="shared" si="79"/>
        <v>0</v>
      </c>
      <c r="K298" s="277">
        <v>0</v>
      </c>
      <c r="L298" s="277">
        <v>0</v>
      </c>
      <c r="M298" s="277">
        <f>_xlfn.XLOOKUP(A298,[27]县本级公共预算支出决算情况表!$A:$A,[27]县本级公共预算支出决算情况表!$H:$H,0)</f>
        <v>335</v>
      </c>
      <c r="N298" s="349">
        <f t="shared" si="80"/>
        <v>-1</v>
      </c>
      <c r="O298" s="350"/>
      <c r="P298" s="21"/>
    </row>
    <row r="299" spans="1:16">
      <c r="A299" s="330">
        <v>21003</v>
      </c>
      <c r="B299" s="331" t="s">
        <v>182</v>
      </c>
      <c r="C299" s="277">
        <v>4153</v>
      </c>
      <c r="D299" s="332">
        <f>SUM(D300:D301)</f>
        <v>4199</v>
      </c>
      <c r="E299" s="332">
        <f>SUM(E300:E301)</f>
        <v>324.039169</v>
      </c>
      <c r="F299" s="332">
        <f>SUM(F300:F301)</f>
        <v>834.58</v>
      </c>
      <c r="G299" s="277">
        <f t="shared" si="69"/>
        <v>5357.619169</v>
      </c>
      <c r="H299" s="332">
        <v>4646.130322</v>
      </c>
      <c r="I299" s="277">
        <v>4082.153827</v>
      </c>
      <c r="J299" s="348">
        <f t="shared" si="79"/>
        <v>0.972172857108835</v>
      </c>
      <c r="K299" s="332">
        <f t="shared" ref="K299:M299" si="82">SUM(K300:K301)</f>
        <v>239.861644</v>
      </c>
      <c r="L299" s="332">
        <f t="shared" si="82"/>
        <v>324.114851</v>
      </c>
      <c r="M299" s="277">
        <f>_xlfn.XLOOKUP(A299,[27]县本级公共预算支出决算情况表!$A:$A,[27]县本级公共预算支出决算情况表!$H:$H,0)</f>
        <v>5084.117114</v>
      </c>
      <c r="N299" s="349">
        <f t="shared" si="80"/>
        <v>-0.0861480532763352</v>
      </c>
      <c r="O299" s="350"/>
      <c r="P299" s="21"/>
    </row>
    <row r="300" spans="1:16">
      <c r="A300" s="330">
        <v>2100302</v>
      </c>
      <c r="B300" s="354" t="s">
        <v>480</v>
      </c>
      <c r="C300" s="277">
        <v>3650</v>
      </c>
      <c r="D300" s="277">
        <v>3697</v>
      </c>
      <c r="E300" s="332">
        <v>0</v>
      </c>
      <c r="F300" s="332">
        <v>0</v>
      </c>
      <c r="G300" s="277">
        <f t="shared" si="69"/>
        <v>3697</v>
      </c>
      <c r="H300" s="332">
        <v>3656.793356</v>
      </c>
      <c r="I300" s="277">
        <v>3656.793356</v>
      </c>
      <c r="J300" s="348">
        <f t="shared" si="79"/>
        <v>0.989124521503922</v>
      </c>
      <c r="K300" s="277">
        <v>0</v>
      </c>
      <c r="L300" s="277">
        <v>0</v>
      </c>
      <c r="M300" s="277">
        <f>_xlfn.XLOOKUP(A300,[27]县本级公共预算支出决算情况表!$A:$A,[27]县本级公共预算支出决算情况表!$H:$H,0)</f>
        <v>4065.635891</v>
      </c>
      <c r="N300" s="349">
        <f t="shared" si="80"/>
        <v>-0.100560538612187</v>
      </c>
      <c r="O300" s="350"/>
      <c r="P300" s="21"/>
    </row>
    <row r="301" spans="1:16">
      <c r="A301" s="330">
        <v>2100399</v>
      </c>
      <c r="B301" s="333" t="s">
        <v>481</v>
      </c>
      <c r="C301" s="277">
        <v>503</v>
      </c>
      <c r="D301" s="277">
        <v>502</v>
      </c>
      <c r="E301" s="332">
        <v>324.039169</v>
      </c>
      <c r="F301" s="332">
        <v>834.58</v>
      </c>
      <c r="G301" s="277">
        <f t="shared" si="69"/>
        <v>1660.619169</v>
      </c>
      <c r="H301" s="332">
        <v>989.336966</v>
      </c>
      <c r="I301" s="277">
        <v>425.360471</v>
      </c>
      <c r="J301" s="348">
        <f t="shared" si="79"/>
        <v>0.847331615537849</v>
      </c>
      <c r="K301" s="277">
        <v>239.861644</v>
      </c>
      <c r="L301" s="277">
        <v>324.114851</v>
      </c>
      <c r="M301" s="277">
        <f>_xlfn.XLOOKUP(A301,[27]县本级公共预算支出决算情况表!$A:$A,[27]县本级公共预算支出决算情况表!$H:$H,0)</f>
        <v>1018.481223</v>
      </c>
      <c r="N301" s="349">
        <f t="shared" si="80"/>
        <v>-0.0286154092405885</v>
      </c>
      <c r="O301" s="350"/>
      <c r="P301" s="21"/>
    </row>
    <row r="302" spans="1:16">
      <c r="A302" s="330">
        <v>21004</v>
      </c>
      <c r="B302" s="331" t="s">
        <v>183</v>
      </c>
      <c r="C302" s="277">
        <v>1783</v>
      </c>
      <c r="D302" s="332">
        <f>SUM(D303:D309)</f>
        <v>1860</v>
      </c>
      <c r="E302" s="332">
        <f>SUM(E303:E309)</f>
        <v>667.3529</v>
      </c>
      <c r="F302" s="332">
        <f>SUM(F303:F309)</f>
        <v>3012.6032</v>
      </c>
      <c r="G302" s="277">
        <f t="shared" si="69"/>
        <v>5539.9561</v>
      </c>
      <c r="H302" s="332">
        <v>4350.604301</v>
      </c>
      <c r="I302" s="277">
        <v>1755.645532</v>
      </c>
      <c r="J302" s="348">
        <f t="shared" si="79"/>
        <v>0.943895447311828</v>
      </c>
      <c r="K302" s="332">
        <f>SUM(K303:K309)</f>
        <v>138.069518</v>
      </c>
      <c r="L302" s="332">
        <f>SUM(L303:L309)</f>
        <v>2456.889251</v>
      </c>
      <c r="M302" s="277">
        <f>_xlfn.XLOOKUP(A302,[27]县本级公共预算支出决算情况表!$A:$A,[27]县本级公共预算支出决算情况表!$H:$H,0)</f>
        <v>6703.183233</v>
      </c>
      <c r="N302" s="349">
        <f t="shared" si="80"/>
        <v>-0.350964437376286</v>
      </c>
      <c r="O302" s="350"/>
      <c r="P302" s="21"/>
    </row>
    <row r="303" spans="1:16">
      <c r="A303" s="330">
        <v>2100401</v>
      </c>
      <c r="B303" s="333" t="s">
        <v>482</v>
      </c>
      <c r="C303" s="277">
        <v>649</v>
      </c>
      <c r="D303" s="277">
        <v>657</v>
      </c>
      <c r="E303" s="332">
        <v>0</v>
      </c>
      <c r="F303" s="332">
        <v>0</v>
      </c>
      <c r="G303" s="277">
        <f t="shared" si="69"/>
        <v>657</v>
      </c>
      <c r="H303" s="332">
        <v>639.924234</v>
      </c>
      <c r="I303" s="277">
        <v>639.924234</v>
      </c>
      <c r="J303" s="348">
        <f t="shared" si="79"/>
        <v>0.974009488584475</v>
      </c>
      <c r="K303" s="277">
        <v>0</v>
      </c>
      <c r="L303" s="277">
        <v>0</v>
      </c>
      <c r="M303" s="277">
        <f>_xlfn.XLOOKUP(A303,[27]县本级公共预算支出决算情况表!$A:$A,[27]县本级公共预算支出决算情况表!$H:$H,0)</f>
        <v>742.352177</v>
      </c>
      <c r="N303" s="349">
        <f t="shared" si="80"/>
        <v>-0.137977561288946</v>
      </c>
      <c r="O303" s="350"/>
      <c r="P303" s="21"/>
    </row>
    <row r="304" spans="1:16">
      <c r="A304" s="330">
        <v>2100402</v>
      </c>
      <c r="B304" s="333" t="s">
        <v>483</v>
      </c>
      <c r="C304" s="277">
        <v>238</v>
      </c>
      <c r="D304" s="277">
        <v>239</v>
      </c>
      <c r="E304" s="332">
        <v>0</v>
      </c>
      <c r="F304" s="332">
        <v>40.5</v>
      </c>
      <c r="G304" s="277">
        <f t="shared" si="69"/>
        <v>279.5</v>
      </c>
      <c r="H304" s="332">
        <v>259.486167</v>
      </c>
      <c r="I304" s="277">
        <v>238.060128</v>
      </c>
      <c r="J304" s="348">
        <f t="shared" si="79"/>
        <v>0.996067481171548</v>
      </c>
      <c r="K304" s="277">
        <v>0</v>
      </c>
      <c r="L304" s="277">
        <v>21.426039</v>
      </c>
      <c r="M304" s="277">
        <f>_xlfn.XLOOKUP(A304,[27]县本级公共预算支出决算情况表!$A:$A,[27]县本级公共预算支出决算情况表!$H:$H,0)</f>
        <v>271.659025</v>
      </c>
      <c r="N304" s="349">
        <f t="shared" si="80"/>
        <v>-0.0448093266917967</v>
      </c>
      <c r="O304" s="350"/>
      <c r="P304" s="21"/>
    </row>
    <row r="305" spans="1:16">
      <c r="A305" s="330">
        <v>2100403</v>
      </c>
      <c r="B305" s="333" t="s">
        <v>484</v>
      </c>
      <c r="C305" s="277">
        <v>766</v>
      </c>
      <c r="D305" s="277">
        <v>766</v>
      </c>
      <c r="E305" s="332">
        <v>0</v>
      </c>
      <c r="F305" s="332">
        <v>0</v>
      </c>
      <c r="G305" s="277">
        <f t="shared" si="69"/>
        <v>766</v>
      </c>
      <c r="H305" s="332">
        <v>750.63348</v>
      </c>
      <c r="I305" s="277">
        <v>750.63348</v>
      </c>
      <c r="J305" s="348">
        <f t="shared" si="79"/>
        <v>0.979939268929504</v>
      </c>
      <c r="K305" s="277">
        <v>0</v>
      </c>
      <c r="L305" s="277">
        <v>0</v>
      </c>
      <c r="M305" s="277">
        <f>_xlfn.XLOOKUP(A305,[27]县本级公共预算支出决算情况表!$A:$A,[27]县本级公共预算支出决算情况表!$H:$H,0)</f>
        <v>781.158121</v>
      </c>
      <c r="N305" s="349">
        <f t="shared" si="80"/>
        <v>-0.0390761360336674</v>
      </c>
      <c r="O305" s="350"/>
      <c r="P305" s="21"/>
    </row>
    <row r="306" spans="1:16">
      <c r="A306" s="330">
        <v>2100408</v>
      </c>
      <c r="B306" s="333" t="s">
        <v>485</v>
      </c>
      <c r="C306" s="277">
        <v>130</v>
      </c>
      <c r="D306" s="277">
        <v>181</v>
      </c>
      <c r="E306" s="332">
        <v>101.353148</v>
      </c>
      <c r="F306" s="332">
        <v>2730.197</v>
      </c>
      <c r="G306" s="277">
        <f t="shared" si="69"/>
        <v>3012.550148</v>
      </c>
      <c r="H306" s="332">
        <v>2538.564293</v>
      </c>
      <c r="I306" s="277">
        <v>126.04871</v>
      </c>
      <c r="J306" s="348">
        <f t="shared" si="79"/>
        <v>0.696401712707182</v>
      </c>
      <c r="K306" s="277">
        <v>58.748341</v>
      </c>
      <c r="L306" s="277">
        <v>2353.767242</v>
      </c>
      <c r="M306" s="277">
        <f>_xlfn.XLOOKUP(A306,[27]县本级公共预算支出决算情况表!$A:$A,[27]县本级公共预算支出决算情况表!$H:$H,0)</f>
        <v>2917.414931</v>
      </c>
      <c r="N306" s="349">
        <f t="shared" si="80"/>
        <v>-0.129858332448495</v>
      </c>
      <c r="O306" s="350"/>
      <c r="P306" s="21"/>
    </row>
    <row r="307" spans="1:16">
      <c r="A307" s="330">
        <v>2100409</v>
      </c>
      <c r="B307" s="333" t="s">
        <v>486</v>
      </c>
      <c r="C307" s="277">
        <v>0</v>
      </c>
      <c r="D307" s="277">
        <v>8</v>
      </c>
      <c r="E307" s="332">
        <v>93.44454</v>
      </c>
      <c r="F307" s="332">
        <v>174.1662</v>
      </c>
      <c r="G307" s="277">
        <f t="shared" si="69"/>
        <v>275.61074</v>
      </c>
      <c r="H307" s="332">
        <v>80.040624</v>
      </c>
      <c r="I307" s="277">
        <v>0.97898</v>
      </c>
      <c r="J307" s="348">
        <f t="shared" si="79"/>
        <v>0.1223725</v>
      </c>
      <c r="K307" s="277">
        <v>22.165674</v>
      </c>
      <c r="L307" s="277">
        <v>56.89597</v>
      </c>
      <c r="M307" s="277">
        <f>_xlfn.XLOOKUP(A307,[27]县本级公共预算支出决算情况表!$A:$A,[27]县本级公共预算支出决算情况表!$H:$H,0)</f>
        <v>281.941313</v>
      </c>
      <c r="N307" s="349">
        <f t="shared" si="80"/>
        <v>-0.71610891944736</v>
      </c>
      <c r="O307" s="350"/>
      <c r="P307" s="21"/>
    </row>
    <row r="308" spans="1:16">
      <c r="A308" s="330">
        <v>2100410</v>
      </c>
      <c r="B308" s="333" t="s">
        <v>487</v>
      </c>
      <c r="C308" s="277">
        <v>0</v>
      </c>
      <c r="D308" s="277">
        <v>0</v>
      </c>
      <c r="E308" s="332">
        <v>452.195212</v>
      </c>
      <c r="F308" s="332">
        <v>40.59</v>
      </c>
      <c r="G308" s="277">
        <f t="shared" si="69"/>
        <v>492.785212</v>
      </c>
      <c r="H308" s="332">
        <v>36.795503</v>
      </c>
      <c r="I308" s="277">
        <v>0</v>
      </c>
      <c r="J308" s="348" t="str">
        <f t="shared" si="79"/>
        <v>-</v>
      </c>
      <c r="K308" s="277">
        <v>36.795503</v>
      </c>
      <c r="L308" s="277">
        <v>0</v>
      </c>
      <c r="M308" s="277">
        <f>_xlfn.XLOOKUP(A308,[27]县本级公共预算支出决算情况表!$A:$A,[27]县本级公共预算支出决算情况表!$H:$H,0)</f>
        <v>1708.657666</v>
      </c>
      <c r="N308" s="349">
        <f t="shared" si="80"/>
        <v>-0.978465257416871</v>
      </c>
      <c r="O308" s="350"/>
      <c r="P308" s="21"/>
    </row>
    <row r="309" spans="1:16">
      <c r="A309" s="330">
        <v>2100499</v>
      </c>
      <c r="B309" s="331" t="s">
        <v>488</v>
      </c>
      <c r="C309" s="277">
        <v>0</v>
      </c>
      <c r="D309" s="277">
        <v>9</v>
      </c>
      <c r="E309" s="332">
        <v>20.36</v>
      </c>
      <c r="F309" s="332">
        <v>27.15</v>
      </c>
      <c r="G309" s="277">
        <f t="shared" si="69"/>
        <v>56.51</v>
      </c>
      <c r="H309" s="332">
        <v>45.16</v>
      </c>
      <c r="I309" s="277">
        <v>0</v>
      </c>
      <c r="J309" s="348">
        <f t="shared" si="79"/>
        <v>0</v>
      </c>
      <c r="K309" s="277">
        <v>20.36</v>
      </c>
      <c r="L309" s="277">
        <v>24.8</v>
      </c>
      <c r="M309" s="277">
        <f>_xlfn.XLOOKUP(A309,[27]县本级公共预算支出决算情况表!$A:$A,[27]县本级公共预算支出决算情况表!$H:$H,0)</f>
        <v>0</v>
      </c>
      <c r="N309" s="349" t="str">
        <f t="shared" si="80"/>
        <v>-</v>
      </c>
      <c r="O309" s="350"/>
      <c r="P309" s="21"/>
    </row>
    <row r="310" spans="1:16">
      <c r="A310" s="330">
        <v>21006</v>
      </c>
      <c r="B310" s="331" t="s">
        <v>184</v>
      </c>
      <c r="C310" s="277">
        <v>0</v>
      </c>
      <c r="D310" s="332">
        <f>SUM(D311)</f>
        <v>0</v>
      </c>
      <c r="E310" s="332">
        <f>SUM(E311)</f>
        <v>0</v>
      </c>
      <c r="F310" s="332">
        <f>SUM(F311)</f>
        <v>0</v>
      </c>
      <c r="G310" s="277">
        <f t="shared" si="69"/>
        <v>0</v>
      </c>
      <c r="H310" s="332">
        <v>0</v>
      </c>
      <c r="I310" s="277">
        <v>0</v>
      </c>
      <c r="J310" s="348" t="str">
        <f t="shared" si="79"/>
        <v>-</v>
      </c>
      <c r="K310" s="332">
        <f t="shared" ref="K310:M310" si="83">SUM(K311)</f>
        <v>0</v>
      </c>
      <c r="L310" s="332">
        <f t="shared" si="83"/>
        <v>0</v>
      </c>
      <c r="M310" s="277">
        <f>_xlfn.XLOOKUP(A310,[27]县本级公共预算支出决算情况表!$A:$A,[27]县本级公共预算支出决算情况表!$H:$H,0)</f>
        <v>41.335939</v>
      </c>
      <c r="N310" s="349">
        <f t="shared" si="80"/>
        <v>-1</v>
      </c>
      <c r="O310" s="350"/>
      <c r="P310" s="21"/>
    </row>
    <row r="311" spans="1:16">
      <c r="A311" s="330">
        <v>2100601</v>
      </c>
      <c r="B311" s="333" t="s">
        <v>489</v>
      </c>
      <c r="C311" s="277">
        <v>0</v>
      </c>
      <c r="D311" s="277">
        <v>0</v>
      </c>
      <c r="E311" s="332">
        <v>0</v>
      </c>
      <c r="F311" s="332">
        <v>0</v>
      </c>
      <c r="G311" s="277">
        <f t="shared" si="69"/>
        <v>0</v>
      </c>
      <c r="H311" s="332">
        <v>0</v>
      </c>
      <c r="I311" s="277">
        <v>0</v>
      </c>
      <c r="J311" s="348" t="str">
        <f t="shared" si="79"/>
        <v>-</v>
      </c>
      <c r="K311" s="277">
        <v>0</v>
      </c>
      <c r="L311" s="277">
        <v>0</v>
      </c>
      <c r="M311" s="277">
        <f>_xlfn.XLOOKUP(A311,[27]县本级公共预算支出决算情况表!$A:$A,[27]县本级公共预算支出决算情况表!$H:$H,0)</f>
        <v>41.335939</v>
      </c>
      <c r="N311" s="349">
        <f t="shared" si="80"/>
        <v>-1</v>
      </c>
      <c r="O311" s="350"/>
      <c r="P311" s="21"/>
    </row>
    <row r="312" spans="1:16">
      <c r="A312" s="330">
        <v>21007</v>
      </c>
      <c r="B312" s="331" t="s">
        <v>185</v>
      </c>
      <c r="C312" s="277">
        <v>828</v>
      </c>
      <c r="D312" s="332">
        <f>SUM(D313:D314)</f>
        <v>824</v>
      </c>
      <c r="E312" s="332">
        <f>SUM(E313:E314)</f>
        <v>104.5036</v>
      </c>
      <c r="F312" s="332">
        <f>SUM(F313:F314)</f>
        <v>691.3544</v>
      </c>
      <c r="G312" s="277">
        <f t="shared" si="69"/>
        <v>1619.858</v>
      </c>
      <c r="H312" s="332">
        <v>1308.948789</v>
      </c>
      <c r="I312" s="277">
        <v>774.49589</v>
      </c>
      <c r="J312" s="348">
        <f t="shared" si="79"/>
        <v>0.939922196601942</v>
      </c>
      <c r="K312" s="332">
        <f t="shared" ref="K312:M312" si="84">SUM(K313:K314)</f>
        <v>44.8345</v>
      </c>
      <c r="L312" s="332">
        <f t="shared" si="84"/>
        <v>489.618399</v>
      </c>
      <c r="M312" s="277">
        <f>_xlfn.XLOOKUP(A312,[27]县本级公共预算支出决算情况表!$A:$A,[27]县本级公共预算支出决算情况表!$H:$H,0)</f>
        <v>1205.792625</v>
      </c>
      <c r="N312" s="349">
        <f t="shared" si="80"/>
        <v>0.0855505016876348</v>
      </c>
      <c r="O312" s="350"/>
      <c r="P312" s="21"/>
    </row>
    <row r="313" spans="1:16">
      <c r="A313" s="330">
        <v>2100717</v>
      </c>
      <c r="B313" s="333" t="s">
        <v>490</v>
      </c>
      <c r="C313" s="277">
        <v>828</v>
      </c>
      <c r="D313" s="277">
        <v>824</v>
      </c>
      <c r="E313" s="332">
        <v>51.5036</v>
      </c>
      <c r="F313" s="332">
        <v>691.3544</v>
      </c>
      <c r="G313" s="277">
        <f t="shared" si="69"/>
        <v>1566.858</v>
      </c>
      <c r="H313" s="332">
        <v>1308.948789</v>
      </c>
      <c r="I313" s="277">
        <v>774.49589</v>
      </c>
      <c r="J313" s="348">
        <f t="shared" si="79"/>
        <v>0.939922196601942</v>
      </c>
      <c r="K313" s="277">
        <v>44.8345</v>
      </c>
      <c r="L313" s="277">
        <v>489.618399</v>
      </c>
      <c r="M313" s="277">
        <f>_xlfn.XLOOKUP(A313,[27]县本级公共预算支出决算情况表!$A:$A,[27]县本级公共预算支出决算情况表!$H:$H,0)</f>
        <v>1157.792625</v>
      </c>
      <c r="N313" s="349">
        <f t="shared" si="80"/>
        <v>0.130555473178973</v>
      </c>
      <c r="O313" s="350"/>
      <c r="P313" s="21"/>
    </row>
    <row r="314" spans="1:16">
      <c r="A314" s="330">
        <v>2100799</v>
      </c>
      <c r="B314" s="333" t="s">
        <v>491</v>
      </c>
      <c r="C314" s="277">
        <v>0</v>
      </c>
      <c r="D314" s="277">
        <v>0</v>
      </c>
      <c r="E314" s="332">
        <v>53</v>
      </c>
      <c r="F314" s="332">
        <v>0</v>
      </c>
      <c r="G314" s="277">
        <f t="shared" si="69"/>
        <v>53</v>
      </c>
      <c r="H314" s="332">
        <v>0</v>
      </c>
      <c r="I314" s="277">
        <v>0</v>
      </c>
      <c r="J314" s="348" t="str">
        <f t="shared" si="79"/>
        <v>-</v>
      </c>
      <c r="K314" s="277">
        <v>0</v>
      </c>
      <c r="L314" s="277">
        <v>0</v>
      </c>
      <c r="M314" s="277">
        <f>_xlfn.XLOOKUP(A314,[27]县本级公共预算支出决算情况表!$A:$A,[27]县本级公共预算支出决算情况表!$H:$H,0)</f>
        <v>48</v>
      </c>
      <c r="N314" s="349">
        <f t="shared" si="80"/>
        <v>-1</v>
      </c>
      <c r="O314" s="350"/>
      <c r="P314" s="21"/>
    </row>
    <row r="315" spans="1:16">
      <c r="A315" s="330">
        <v>21011</v>
      </c>
      <c r="B315" s="331" t="s">
        <v>186</v>
      </c>
      <c r="C315" s="277">
        <v>6563</v>
      </c>
      <c r="D315" s="332">
        <f>SUM(D316:D319)</f>
        <v>6728</v>
      </c>
      <c r="E315" s="332">
        <f>SUM(E316:E319)</f>
        <v>0</v>
      </c>
      <c r="F315" s="332">
        <f>SUM(F316:F319)</f>
        <v>0</v>
      </c>
      <c r="G315" s="277">
        <f t="shared" si="69"/>
        <v>6728</v>
      </c>
      <c r="H315" s="332">
        <v>6629.004212</v>
      </c>
      <c r="I315" s="277">
        <v>6629.004212</v>
      </c>
      <c r="J315" s="348">
        <f t="shared" si="79"/>
        <v>0.98528600059453</v>
      </c>
      <c r="K315" s="332">
        <f>SUM(K316:K319)</f>
        <v>0</v>
      </c>
      <c r="L315" s="332">
        <f>SUM(L316:L319)</f>
        <v>0</v>
      </c>
      <c r="M315" s="277">
        <f>_xlfn.XLOOKUP(A315,[27]县本级公共预算支出决算情况表!$A:$A,[27]县本级公共预算支出决算情况表!$H:$H,0)</f>
        <v>6316.738589</v>
      </c>
      <c r="N315" s="349">
        <f t="shared" si="80"/>
        <v>0.0494346281075777</v>
      </c>
      <c r="O315" s="350"/>
      <c r="P315" s="21"/>
    </row>
    <row r="316" spans="1:16">
      <c r="A316" s="330">
        <v>2101101</v>
      </c>
      <c r="B316" s="333" t="s">
        <v>492</v>
      </c>
      <c r="C316" s="277">
        <v>864</v>
      </c>
      <c r="D316" s="277">
        <v>886</v>
      </c>
      <c r="E316" s="332">
        <v>0</v>
      </c>
      <c r="F316" s="332">
        <v>0</v>
      </c>
      <c r="G316" s="277">
        <f t="shared" si="69"/>
        <v>886</v>
      </c>
      <c r="H316" s="332">
        <v>780.792599</v>
      </c>
      <c r="I316" s="277">
        <v>780.792599</v>
      </c>
      <c r="J316" s="348">
        <f t="shared" si="79"/>
        <v>0.881255755079007</v>
      </c>
      <c r="K316" s="277">
        <v>0</v>
      </c>
      <c r="L316" s="277">
        <v>0</v>
      </c>
      <c r="M316" s="277">
        <f>_xlfn.XLOOKUP(A316,[27]县本级公共预算支出决算情况表!$A:$A,[27]县本级公共预算支出决算情况表!$H:$H,0)</f>
        <v>837.545025000001</v>
      </c>
      <c r="N316" s="349">
        <f t="shared" si="80"/>
        <v>-0.0677604478636846</v>
      </c>
      <c r="O316" s="350"/>
      <c r="P316" s="21"/>
    </row>
    <row r="317" customFormat="1" spans="1:16">
      <c r="A317" s="330">
        <v>2101102</v>
      </c>
      <c r="B317" s="333" t="s">
        <v>493</v>
      </c>
      <c r="C317" s="277">
        <v>3057</v>
      </c>
      <c r="D317" s="277">
        <v>3120</v>
      </c>
      <c r="E317" s="332">
        <v>0</v>
      </c>
      <c r="F317" s="332">
        <v>0</v>
      </c>
      <c r="G317" s="277">
        <f t="shared" si="69"/>
        <v>3120</v>
      </c>
      <c r="H317" s="332">
        <v>3126.688541</v>
      </c>
      <c r="I317" s="277">
        <v>3126.688541</v>
      </c>
      <c r="J317" s="348">
        <f t="shared" si="79"/>
        <v>1.00214376314103</v>
      </c>
      <c r="K317" s="277">
        <v>0</v>
      </c>
      <c r="L317" s="277">
        <v>0</v>
      </c>
      <c r="M317" s="277">
        <f>_xlfn.XLOOKUP(A317,[27]县本级公共预算支出决算情况表!$A:$A,[27]县本级公共预算支出决算情况表!$H:$H,0)</f>
        <v>3306.711835</v>
      </c>
      <c r="N317" s="349">
        <f t="shared" si="80"/>
        <v>-0.0544417847647133</v>
      </c>
      <c r="O317" s="350"/>
      <c r="P317" s="21"/>
    </row>
    <row r="318" spans="1:16">
      <c r="A318" s="330">
        <v>2101103</v>
      </c>
      <c r="B318" s="333" t="s">
        <v>494</v>
      </c>
      <c r="C318" s="277">
        <v>2640</v>
      </c>
      <c r="D318" s="277">
        <v>2722</v>
      </c>
      <c r="E318" s="332">
        <v>0</v>
      </c>
      <c r="F318" s="332">
        <v>0</v>
      </c>
      <c r="G318" s="277">
        <f t="shared" si="69"/>
        <v>2722</v>
      </c>
      <c r="H318" s="332">
        <v>2721.523072</v>
      </c>
      <c r="I318" s="277">
        <v>2721.523072</v>
      </c>
      <c r="J318" s="348">
        <f t="shared" si="79"/>
        <v>0.999824787656135</v>
      </c>
      <c r="K318" s="277">
        <v>0</v>
      </c>
      <c r="L318" s="277">
        <v>0</v>
      </c>
      <c r="M318" s="277">
        <f>_xlfn.XLOOKUP(A318,[27]县本级公共预算支出决算情况表!$A:$A,[27]县本级公共预算支出决算情况表!$H:$H,0)</f>
        <v>2171.142529</v>
      </c>
      <c r="N318" s="349">
        <f t="shared" si="80"/>
        <v>0.253498117073639</v>
      </c>
      <c r="O318" s="350"/>
      <c r="P318" s="21"/>
    </row>
    <row r="319" spans="1:16">
      <c r="A319" s="330">
        <v>2101199</v>
      </c>
      <c r="B319" s="333" t="s">
        <v>495</v>
      </c>
      <c r="C319" s="277">
        <v>1</v>
      </c>
      <c r="D319" s="277">
        <v>0</v>
      </c>
      <c r="E319" s="332">
        <v>0</v>
      </c>
      <c r="F319" s="332">
        <v>0</v>
      </c>
      <c r="G319" s="277">
        <f t="shared" si="69"/>
        <v>0</v>
      </c>
      <c r="H319" s="332">
        <v>0</v>
      </c>
      <c r="I319" s="277">
        <v>0</v>
      </c>
      <c r="J319" s="348" t="str">
        <f t="shared" si="79"/>
        <v>-</v>
      </c>
      <c r="K319" s="277">
        <v>0</v>
      </c>
      <c r="L319" s="277">
        <v>0</v>
      </c>
      <c r="M319" s="277">
        <f>_xlfn.XLOOKUP(A319,[27]县本级公共预算支出决算情况表!$A:$A,[27]县本级公共预算支出决算情况表!$H:$H,0)</f>
        <v>0</v>
      </c>
      <c r="N319" s="349" t="str">
        <f t="shared" si="80"/>
        <v>-</v>
      </c>
      <c r="O319" s="350"/>
      <c r="P319" s="21"/>
    </row>
    <row r="320" spans="1:16">
      <c r="A320" s="330">
        <v>21012</v>
      </c>
      <c r="B320" s="331" t="s">
        <v>187</v>
      </c>
      <c r="C320" s="277">
        <v>751</v>
      </c>
      <c r="D320" s="332">
        <f>SUM(D321)</f>
        <v>786</v>
      </c>
      <c r="E320" s="332">
        <f>SUM(E321)</f>
        <v>0</v>
      </c>
      <c r="F320" s="332">
        <f>SUM(F321)</f>
        <v>0</v>
      </c>
      <c r="G320" s="277">
        <f t="shared" si="69"/>
        <v>786</v>
      </c>
      <c r="H320" s="332">
        <v>758.477118</v>
      </c>
      <c r="I320" s="277">
        <v>758.477118</v>
      </c>
      <c r="J320" s="348">
        <f t="shared" si="79"/>
        <v>0.964983610687023</v>
      </c>
      <c r="K320" s="332">
        <f t="shared" ref="K320:M320" si="85">SUM(K321)</f>
        <v>0</v>
      </c>
      <c r="L320" s="332">
        <f t="shared" si="85"/>
        <v>0</v>
      </c>
      <c r="M320" s="277">
        <f>_xlfn.XLOOKUP(A320,[27]县本级公共预算支出决算情况表!$A:$A,[27]县本级公共预算支出决算情况表!$H:$H,0)</f>
        <v>691.9962</v>
      </c>
      <c r="N320" s="349">
        <f t="shared" si="80"/>
        <v>0.0960712183101584</v>
      </c>
      <c r="O320" s="350"/>
      <c r="P320" s="21"/>
    </row>
    <row r="321" ht="24" spans="1:16">
      <c r="A321" s="330">
        <v>2101202</v>
      </c>
      <c r="B321" s="333" t="s">
        <v>496</v>
      </c>
      <c r="C321" s="277">
        <v>751</v>
      </c>
      <c r="D321" s="277">
        <v>786</v>
      </c>
      <c r="E321" s="332">
        <v>0</v>
      </c>
      <c r="F321" s="332">
        <v>0</v>
      </c>
      <c r="G321" s="277">
        <f t="shared" si="69"/>
        <v>786</v>
      </c>
      <c r="H321" s="332">
        <v>758.477118</v>
      </c>
      <c r="I321" s="277">
        <v>758.477118</v>
      </c>
      <c r="J321" s="348">
        <f t="shared" si="79"/>
        <v>0.964983610687023</v>
      </c>
      <c r="K321" s="277">
        <v>0</v>
      </c>
      <c r="L321" s="277">
        <v>0</v>
      </c>
      <c r="M321" s="277">
        <f>_xlfn.XLOOKUP(A321,[27]县本级公共预算支出决算情况表!$A:$A,[27]县本级公共预算支出决算情况表!$H:$H,0)</f>
        <v>691.9962</v>
      </c>
      <c r="N321" s="349">
        <f t="shared" si="80"/>
        <v>0.0960712183101584</v>
      </c>
      <c r="O321" s="350"/>
      <c r="P321" s="21"/>
    </row>
    <row r="322" spans="1:16">
      <c r="A322" s="330">
        <v>21013</v>
      </c>
      <c r="B322" s="331" t="s">
        <v>188</v>
      </c>
      <c r="C322" s="277">
        <v>277</v>
      </c>
      <c r="D322" s="332">
        <f>SUM(D323)</f>
        <v>663</v>
      </c>
      <c r="E322" s="332">
        <f>SUM(E323)</f>
        <v>49.689688</v>
      </c>
      <c r="F322" s="332">
        <f>SUM(F323:F324)</f>
        <v>0</v>
      </c>
      <c r="G322" s="277">
        <f t="shared" si="69"/>
        <v>712.689688</v>
      </c>
      <c r="H322" s="332">
        <v>91.8944</v>
      </c>
      <c r="I322" s="277">
        <v>91.8944</v>
      </c>
      <c r="J322" s="348">
        <f t="shared" si="79"/>
        <v>0.138603921568627</v>
      </c>
      <c r="K322" s="332">
        <f t="shared" ref="K322:M322" si="86">SUM(K323)</f>
        <v>0</v>
      </c>
      <c r="L322" s="332">
        <f>SUM(L323:L324)</f>
        <v>0</v>
      </c>
      <c r="M322" s="277">
        <f>_xlfn.XLOOKUP(A322,[27]县本级公共预算支出决算情况表!$A:$A,[27]县本级公共预算支出决算情况表!$H:$H,0)</f>
        <v>282.211592</v>
      </c>
      <c r="N322" s="349">
        <f t="shared" si="80"/>
        <v>-0.674377656322494</v>
      </c>
      <c r="O322" s="350"/>
      <c r="P322" s="21"/>
    </row>
    <row r="323" spans="1:16">
      <c r="A323" s="330">
        <v>2101301</v>
      </c>
      <c r="B323" s="333" t="s">
        <v>497</v>
      </c>
      <c r="C323" s="277">
        <v>277</v>
      </c>
      <c r="D323" s="277">
        <v>663</v>
      </c>
      <c r="E323" s="332">
        <v>49.689688</v>
      </c>
      <c r="F323" s="332">
        <v>0</v>
      </c>
      <c r="G323" s="277">
        <f t="shared" si="69"/>
        <v>712.689688</v>
      </c>
      <c r="H323" s="332">
        <v>91.8944</v>
      </c>
      <c r="I323" s="277">
        <v>91.8944</v>
      </c>
      <c r="J323" s="348">
        <f t="shared" si="79"/>
        <v>0.138603921568627</v>
      </c>
      <c r="K323" s="277">
        <v>0</v>
      </c>
      <c r="L323" s="277">
        <v>0</v>
      </c>
      <c r="M323" s="277">
        <f>_xlfn.XLOOKUP(A323,[27]县本级公共预算支出决算情况表!$A:$A,[27]县本级公共预算支出决算情况表!$H:$H,0)</f>
        <v>281.199192</v>
      </c>
      <c r="N323" s="349">
        <f t="shared" si="80"/>
        <v>-0.673205319878728</v>
      </c>
      <c r="O323" s="350"/>
      <c r="P323" s="21"/>
    </row>
    <row r="324" spans="1:16">
      <c r="A324" s="330">
        <v>2101399</v>
      </c>
      <c r="B324" s="333" t="s">
        <v>498</v>
      </c>
      <c r="C324" s="277">
        <v>0</v>
      </c>
      <c r="D324" s="277">
        <v>0</v>
      </c>
      <c r="E324" s="332">
        <v>0</v>
      </c>
      <c r="F324" s="332">
        <v>0</v>
      </c>
      <c r="G324" s="277">
        <f t="shared" si="69"/>
        <v>0</v>
      </c>
      <c r="H324" s="332">
        <v>0</v>
      </c>
      <c r="I324" s="277">
        <v>0</v>
      </c>
      <c r="J324" s="348" t="str">
        <f t="shared" si="79"/>
        <v>-</v>
      </c>
      <c r="K324" s="277">
        <v>0</v>
      </c>
      <c r="L324" s="277">
        <v>0</v>
      </c>
      <c r="M324" s="277">
        <f>_xlfn.XLOOKUP(A324,[27]县本级公共预算支出决算情况表!$A:$A,[27]县本级公共预算支出决算情况表!$H:$H,0)</f>
        <v>0</v>
      </c>
      <c r="N324" s="349" t="str">
        <f t="shared" si="80"/>
        <v>-</v>
      </c>
      <c r="O324" s="350"/>
      <c r="P324" s="21"/>
    </row>
    <row r="325" spans="1:16">
      <c r="A325" s="330">
        <v>21014</v>
      </c>
      <c r="B325" s="331" t="s">
        <v>189</v>
      </c>
      <c r="C325" s="277">
        <v>92</v>
      </c>
      <c r="D325" s="332">
        <f>SUM(D326)</f>
        <v>31</v>
      </c>
      <c r="E325" s="332">
        <f>SUM(E326)</f>
        <v>49.657258</v>
      </c>
      <c r="F325" s="332">
        <f>SUM(F326)</f>
        <v>109.33</v>
      </c>
      <c r="G325" s="277">
        <f t="shared" si="69"/>
        <v>189.987258</v>
      </c>
      <c r="H325" s="332">
        <v>144.410613</v>
      </c>
      <c r="I325" s="277">
        <v>24.3913</v>
      </c>
      <c r="J325" s="348">
        <f t="shared" si="79"/>
        <v>0.786816129032258</v>
      </c>
      <c r="K325" s="332">
        <f t="shared" ref="K325:M325" si="87">SUM(K326)</f>
        <v>21.839313</v>
      </c>
      <c r="L325" s="332">
        <f t="shared" si="87"/>
        <v>98.18</v>
      </c>
      <c r="M325" s="277">
        <f>_xlfn.XLOOKUP(A325,[27]县本级公共预算支出决算情况表!$A:$A,[27]县本级公共预算支出决算情况表!$H:$H,0)</f>
        <v>77.262606</v>
      </c>
      <c r="N325" s="349">
        <f t="shared" si="80"/>
        <v>0.869088042409546</v>
      </c>
      <c r="O325" s="350"/>
      <c r="P325" s="21"/>
    </row>
    <row r="326" spans="1:16">
      <c r="A326" s="330">
        <v>2101401</v>
      </c>
      <c r="B326" s="333" t="s">
        <v>499</v>
      </c>
      <c r="C326" s="277">
        <v>92</v>
      </c>
      <c r="D326" s="277">
        <v>31</v>
      </c>
      <c r="E326" s="332">
        <v>49.657258</v>
      </c>
      <c r="F326" s="332">
        <v>109.33</v>
      </c>
      <c r="G326" s="277">
        <f t="shared" si="69"/>
        <v>189.987258</v>
      </c>
      <c r="H326" s="332">
        <v>144.410613</v>
      </c>
      <c r="I326" s="277">
        <v>24.3913</v>
      </c>
      <c r="J326" s="348">
        <f t="shared" si="79"/>
        <v>0.786816129032258</v>
      </c>
      <c r="K326" s="277">
        <v>21.839313</v>
      </c>
      <c r="L326" s="277">
        <v>98.18</v>
      </c>
      <c r="M326" s="277">
        <f>_xlfn.XLOOKUP(A326,[27]县本级公共预算支出决算情况表!$A:$A,[27]县本级公共预算支出决算情况表!$H:$H,0)</f>
        <v>77.262606</v>
      </c>
      <c r="N326" s="349">
        <f t="shared" si="80"/>
        <v>0.869088042409546</v>
      </c>
      <c r="O326" s="350"/>
      <c r="P326" s="21"/>
    </row>
    <row r="327" spans="1:16">
      <c r="A327" s="330">
        <v>21015</v>
      </c>
      <c r="B327" s="331" t="s">
        <v>190</v>
      </c>
      <c r="C327" s="277">
        <v>519</v>
      </c>
      <c r="D327" s="332">
        <f>SUM(D328:D330)</f>
        <v>278</v>
      </c>
      <c r="E327" s="332">
        <f>SUM(E328:E330)</f>
        <v>44.1334</v>
      </c>
      <c r="F327" s="332">
        <f>SUM(F328:F330)</f>
        <v>30.52</v>
      </c>
      <c r="G327" s="277">
        <f t="shared" si="69"/>
        <v>352.6534</v>
      </c>
      <c r="H327" s="332">
        <v>328.601576</v>
      </c>
      <c r="I327" s="277">
        <v>273.988576</v>
      </c>
      <c r="J327" s="348">
        <f t="shared" si="79"/>
        <v>0.985570417266187</v>
      </c>
      <c r="K327" s="332">
        <f t="shared" ref="K327:M327" si="88">SUM(K328:K330)</f>
        <v>25.093</v>
      </c>
      <c r="L327" s="332">
        <f t="shared" si="88"/>
        <v>29.52</v>
      </c>
      <c r="M327" s="277">
        <f>_xlfn.XLOOKUP(A327,[27]县本级公共预算支出决算情况表!$A:$A,[27]县本级公共预算支出决算情况表!$H:$H,0)</f>
        <v>316.006914</v>
      </c>
      <c r="N327" s="349">
        <f t="shared" si="80"/>
        <v>0.039855653284852</v>
      </c>
      <c r="O327" s="350"/>
      <c r="P327" s="21"/>
    </row>
    <row r="328" spans="1:16">
      <c r="A328" s="330">
        <v>2101501</v>
      </c>
      <c r="B328" s="333" t="s">
        <v>335</v>
      </c>
      <c r="C328" s="277">
        <v>288</v>
      </c>
      <c r="D328" s="277">
        <v>273</v>
      </c>
      <c r="E328" s="332">
        <v>0</v>
      </c>
      <c r="F328" s="332">
        <v>0</v>
      </c>
      <c r="G328" s="277">
        <f t="shared" si="69"/>
        <v>273</v>
      </c>
      <c r="H328" s="332">
        <v>268.488576</v>
      </c>
      <c r="I328" s="277">
        <v>268.488576</v>
      </c>
      <c r="J328" s="348">
        <f t="shared" si="79"/>
        <v>0.983474637362637</v>
      </c>
      <c r="K328" s="277">
        <v>0</v>
      </c>
      <c r="L328" s="277">
        <v>0</v>
      </c>
      <c r="M328" s="277">
        <f>_xlfn.XLOOKUP(A328,[27]县本级公共预算支出决算情况表!$A:$A,[27]县本级公共预算支出决算情况表!$H:$H,0)</f>
        <v>266.140314</v>
      </c>
      <c r="N328" s="349">
        <f t="shared" si="80"/>
        <v>0.00882339832213486</v>
      </c>
      <c r="O328" s="350"/>
      <c r="P328" s="21"/>
    </row>
    <row r="329" spans="1:16">
      <c r="A329" s="330">
        <v>2101506</v>
      </c>
      <c r="B329" s="333" t="s">
        <v>500</v>
      </c>
      <c r="C329" s="277">
        <v>5</v>
      </c>
      <c r="D329" s="277">
        <v>5</v>
      </c>
      <c r="E329" s="332">
        <v>0</v>
      </c>
      <c r="F329" s="332">
        <v>0</v>
      </c>
      <c r="G329" s="277">
        <f t="shared" ref="G329:G392" si="89">D329+E329+F329</f>
        <v>5</v>
      </c>
      <c r="H329" s="332">
        <v>5</v>
      </c>
      <c r="I329" s="277">
        <v>5</v>
      </c>
      <c r="J329" s="348">
        <f t="shared" si="79"/>
        <v>1</v>
      </c>
      <c r="K329" s="277">
        <v>0</v>
      </c>
      <c r="L329" s="277">
        <v>0</v>
      </c>
      <c r="M329" s="277">
        <f>_xlfn.XLOOKUP(A329,[27]县本级公共预算支出决算情况表!$A:$A,[27]县本级公共预算支出决算情况表!$H:$H,0)</f>
        <v>0</v>
      </c>
      <c r="N329" s="349" t="str">
        <f t="shared" si="80"/>
        <v>-</v>
      </c>
      <c r="O329" s="350"/>
      <c r="P329" s="21"/>
    </row>
    <row r="330" spans="1:16">
      <c r="A330" s="330">
        <v>2101599</v>
      </c>
      <c r="B330" s="333" t="s">
        <v>501</v>
      </c>
      <c r="C330" s="277">
        <v>226</v>
      </c>
      <c r="D330" s="277">
        <v>0</v>
      </c>
      <c r="E330" s="332">
        <v>44.1334</v>
      </c>
      <c r="F330" s="332">
        <v>30.52</v>
      </c>
      <c r="G330" s="277">
        <f t="shared" si="89"/>
        <v>74.6534</v>
      </c>
      <c r="H330" s="332">
        <v>55.113</v>
      </c>
      <c r="I330" s="277">
        <v>0.5</v>
      </c>
      <c r="J330" s="348" t="str">
        <f t="shared" si="79"/>
        <v>-</v>
      </c>
      <c r="K330" s="277">
        <v>25.093</v>
      </c>
      <c r="L330" s="277">
        <v>29.52</v>
      </c>
      <c r="M330" s="277">
        <f>_xlfn.XLOOKUP(A330,[27]县本级公共预算支出决算情况表!$A:$A,[27]县本级公共预算支出决算情况表!$H:$H,0)</f>
        <v>49.8666</v>
      </c>
      <c r="N330" s="349">
        <f t="shared" si="80"/>
        <v>0.105208696803071</v>
      </c>
      <c r="O330" s="350"/>
      <c r="P330" s="21"/>
    </row>
    <row r="331" spans="1:16">
      <c r="A331" s="330">
        <v>21017</v>
      </c>
      <c r="B331" s="333"/>
      <c r="C331" s="277">
        <f>SUM(C332)</f>
        <v>0</v>
      </c>
      <c r="D331" s="277">
        <f>SUM(D332)</f>
        <v>6</v>
      </c>
      <c r="E331" s="277">
        <f>SUM(E332)</f>
        <v>0</v>
      </c>
      <c r="F331" s="277">
        <f>SUM(F332)</f>
        <v>1</v>
      </c>
      <c r="G331" s="277">
        <f t="shared" si="89"/>
        <v>7</v>
      </c>
      <c r="H331" s="277">
        <v>1</v>
      </c>
      <c r="I331" s="277">
        <v>0</v>
      </c>
      <c r="J331" s="348">
        <f t="shared" si="79"/>
        <v>0</v>
      </c>
      <c r="K331" s="277">
        <f>SUM(K332)</f>
        <v>0</v>
      </c>
      <c r="L331" s="277">
        <f>SUM(L332)</f>
        <v>1</v>
      </c>
      <c r="M331" s="277">
        <f>_xlfn.XLOOKUP(A331,[27]县本级公共预算支出决算情况表!$A:$A,[27]县本级公共预算支出决算情况表!$H:$H,0)</f>
        <v>0</v>
      </c>
      <c r="N331" s="349" t="str">
        <f t="shared" si="80"/>
        <v>-</v>
      </c>
      <c r="O331" s="350"/>
      <c r="P331" s="21"/>
    </row>
    <row r="332" spans="1:16">
      <c r="A332" s="330">
        <v>2101704</v>
      </c>
      <c r="B332" s="333" t="s">
        <v>502</v>
      </c>
      <c r="C332" s="277">
        <v>0</v>
      </c>
      <c r="D332" s="277">
        <v>6</v>
      </c>
      <c r="E332" s="332">
        <v>0</v>
      </c>
      <c r="F332" s="332">
        <v>1</v>
      </c>
      <c r="G332" s="277">
        <f t="shared" si="89"/>
        <v>7</v>
      </c>
      <c r="H332" s="332">
        <v>1</v>
      </c>
      <c r="I332" s="277">
        <v>0</v>
      </c>
      <c r="J332" s="348">
        <f t="shared" si="79"/>
        <v>0</v>
      </c>
      <c r="K332" s="277">
        <v>0</v>
      </c>
      <c r="L332" s="277">
        <v>1</v>
      </c>
      <c r="M332" s="277">
        <f>_xlfn.XLOOKUP(A332,[27]县本级公共预算支出决算情况表!$A:$A,[27]县本级公共预算支出决算情况表!$H:$H,0)</f>
        <v>0</v>
      </c>
      <c r="N332" s="349" t="str">
        <f t="shared" si="80"/>
        <v>-</v>
      </c>
      <c r="O332" s="350"/>
      <c r="P332" s="21"/>
    </row>
    <row r="333" spans="1:16">
      <c r="A333" s="330">
        <v>21018</v>
      </c>
      <c r="B333" s="333"/>
      <c r="C333" s="277">
        <f>SUM(C334)</f>
        <v>0</v>
      </c>
      <c r="D333" s="277">
        <f>SUM(D334)</f>
        <v>0</v>
      </c>
      <c r="E333" s="277">
        <f>SUM(E334)</f>
        <v>0</v>
      </c>
      <c r="F333" s="277">
        <f>SUM(F334)</f>
        <v>4.5</v>
      </c>
      <c r="G333" s="277">
        <f t="shared" si="89"/>
        <v>4.5</v>
      </c>
      <c r="H333" s="277">
        <v>0</v>
      </c>
      <c r="I333" s="277">
        <v>0</v>
      </c>
      <c r="J333" s="348" t="str">
        <f t="shared" si="79"/>
        <v>-</v>
      </c>
      <c r="K333" s="277">
        <f>SUM(K334)</f>
        <v>0</v>
      </c>
      <c r="L333" s="277">
        <f>SUM(L334)</f>
        <v>0</v>
      </c>
      <c r="M333" s="277">
        <f>_xlfn.XLOOKUP(A333,[27]县本级公共预算支出决算情况表!$A:$A,[27]县本级公共预算支出决算情况表!$H:$H,0)</f>
        <v>0</v>
      </c>
      <c r="N333" s="349" t="str">
        <f t="shared" si="80"/>
        <v>-</v>
      </c>
      <c r="O333" s="350"/>
      <c r="P333" s="21"/>
    </row>
    <row r="334" spans="1:16">
      <c r="A334" s="330">
        <v>2101899</v>
      </c>
      <c r="B334" s="333" t="s">
        <v>193</v>
      </c>
      <c r="C334" s="277">
        <v>0</v>
      </c>
      <c r="D334" s="277">
        <v>0</v>
      </c>
      <c r="E334" s="332">
        <v>0</v>
      </c>
      <c r="F334" s="332">
        <v>4.5</v>
      </c>
      <c r="G334" s="277">
        <f t="shared" si="89"/>
        <v>4.5</v>
      </c>
      <c r="H334" s="332">
        <v>0</v>
      </c>
      <c r="I334" s="277">
        <v>0</v>
      </c>
      <c r="J334" s="348" t="str">
        <f t="shared" si="79"/>
        <v>-</v>
      </c>
      <c r="K334" s="277">
        <v>0</v>
      </c>
      <c r="L334" s="277">
        <v>0</v>
      </c>
      <c r="M334" s="277">
        <f>_xlfn.XLOOKUP(A334,[27]县本级公共预算支出决算情况表!$A:$A,[27]县本级公共预算支出决算情况表!$H:$H,0)</f>
        <v>0</v>
      </c>
      <c r="N334" s="349" t="str">
        <f t="shared" si="80"/>
        <v>-</v>
      </c>
      <c r="O334" s="350"/>
      <c r="P334" s="21"/>
    </row>
    <row r="335" spans="1:16">
      <c r="A335" s="330">
        <v>21099</v>
      </c>
      <c r="B335" s="331" t="s">
        <v>193</v>
      </c>
      <c r="C335" s="277">
        <v>0</v>
      </c>
      <c r="D335" s="332">
        <f>SUM(D336)</f>
        <v>4</v>
      </c>
      <c r="E335" s="332">
        <f>SUM(E336)</f>
        <v>19.55</v>
      </c>
      <c r="F335" s="332">
        <f>SUM(F336)</f>
        <v>28.94</v>
      </c>
      <c r="G335" s="277">
        <f t="shared" si="89"/>
        <v>52.49</v>
      </c>
      <c r="H335" s="332">
        <v>21.8578</v>
      </c>
      <c r="I335" s="277">
        <v>0</v>
      </c>
      <c r="J335" s="348">
        <f t="shared" si="79"/>
        <v>0</v>
      </c>
      <c r="K335" s="332">
        <f t="shared" ref="K335:M335" si="90">SUM(K336)</f>
        <v>19.5465</v>
      </c>
      <c r="L335" s="332">
        <f t="shared" si="90"/>
        <v>2.3113</v>
      </c>
      <c r="M335" s="277">
        <f>_xlfn.XLOOKUP(A335,[27]县本级公共预算支出决算情况表!$A:$A,[27]县本级公共预算支出决算情况表!$H:$H,0)</f>
        <v>14.082</v>
      </c>
      <c r="N335" s="349">
        <f t="shared" si="80"/>
        <v>0.552180088055674</v>
      </c>
      <c r="O335" s="350"/>
      <c r="P335" s="21"/>
    </row>
    <row r="336" spans="1:16">
      <c r="A336" s="330">
        <v>2109999</v>
      </c>
      <c r="B336" s="333" t="s">
        <v>193</v>
      </c>
      <c r="C336" s="277">
        <v>0</v>
      </c>
      <c r="D336" s="277">
        <v>4</v>
      </c>
      <c r="E336" s="332">
        <v>19.55</v>
      </c>
      <c r="F336" s="332">
        <v>28.94</v>
      </c>
      <c r="G336" s="277">
        <f t="shared" si="89"/>
        <v>52.49</v>
      </c>
      <c r="H336" s="332">
        <v>21.8578</v>
      </c>
      <c r="I336" s="277">
        <v>0</v>
      </c>
      <c r="J336" s="348">
        <f t="shared" si="79"/>
        <v>0</v>
      </c>
      <c r="K336" s="277">
        <v>19.5465</v>
      </c>
      <c r="L336" s="277">
        <v>2.3113</v>
      </c>
      <c r="M336" s="277">
        <f>_xlfn.XLOOKUP(A336,[27]县本级公共预算支出决算情况表!$A:$A,[27]县本级公共预算支出决算情况表!$H:$H,0)</f>
        <v>14.082</v>
      </c>
      <c r="N336" s="349">
        <f t="shared" si="80"/>
        <v>0.552180088055674</v>
      </c>
      <c r="O336" s="350"/>
      <c r="P336" s="21"/>
    </row>
    <row r="337" spans="1:16">
      <c r="A337" s="327">
        <v>211</v>
      </c>
      <c r="B337" s="328" t="s">
        <v>194</v>
      </c>
      <c r="C337" s="329">
        <v>1607</v>
      </c>
      <c r="D337" s="352">
        <f>SUM(D338,D346,D353,D357,D344,D350,D368,D363,D366,D361,)</f>
        <v>2111</v>
      </c>
      <c r="E337" s="352">
        <f>SUM(E338,E346,E353,E357,E344,E350,E368,E363,E366,E361)</f>
        <v>656.54</v>
      </c>
      <c r="F337" s="352">
        <f>SUM(F338,F346,F353,F357,F344,F350,F368,F363,F366,F361)</f>
        <v>3032.4</v>
      </c>
      <c r="G337" s="329">
        <f t="shared" si="89"/>
        <v>5799.94</v>
      </c>
      <c r="H337" s="352">
        <f>SUM(H338,H346,H353,H357,H344,H350,H368,H363,H366)</f>
        <v>1851.098891</v>
      </c>
      <c r="I337" s="329">
        <v>1272.618891</v>
      </c>
      <c r="J337" s="346">
        <f t="shared" si="79"/>
        <v>0.602851203694931</v>
      </c>
      <c r="K337" s="352">
        <f>SUM(K338,K346,K353,K357,K344,K350,K368,K363,K366)</f>
        <v>148.08</v>
      </c>
      <c r="L337" s="352">
        <f>SUM(L338,L346,L353,L357,L344,L350,L368,L363,L366)</f>
        <v>430.4</v>
      </c>
      <c r="M337" s="329">
        <f>_xlfn.XLOOKUP(A337,[27]县本级公共预算支出决算情况表!$A:$A,[27]县本级公共预算支出决算情况表!$H:$H,0)</f>
        <v>1397.606188</v>
      </c>
      <c r="N337" s="344">
        <f t="shared" si="80"/>
        <v>0.324478173389427</v>
      </c>
      <c r="O337" s="350"/>
      <c r="P337" s="21"/>
    </row>
    <row r="338" spans="1:16">
      <c r="A338" s="330">
        <v>21101</v>
      </c>
      <c r="B338" s="331" t="s">
        <v>195</v>
      </c>
      <c r="C338" s="277">
        <v>4</v>
      </c>
      <c r="D338" s="332">
        <f>SUM(D339:D343)</f>
        <v>44</v>
      </c>
      <c r="E338" s="332">
        <f>SUM(E339:E343)</f>
        <v>240</v>
      </c>
      <c r="F338" s="332">
        <f>SUM(F339:F343)</f>
        <v>0</v>
      </c>
      <c r="G338" s="277">
        <f t="shared" si="89"/>
        <v>284</v>
      </c>
      <c r="H338" s="332">
        <v>34.898248</v>
      </c>
      <c r="I338" s="277">
        <v>34.898248</v>
      </c>
      <c r="J338" s="348">
        <f t="shared" ref="J338:J369" si="91">IFERROR(I338/D338,"-")</f>
        <v>0.793142</v>
      </c>
      <c r="K338" s="332">
        <f>SUM(K339:K343)</f>
        <v>0</v>
      </c>
      <c r="L338" s="332">
        <f>SUM(L339:L343)</f>
        <v>0</v>
      </c>
      <c r="M338" s="277">
        <f>_xlfn.XLOOKUP(A338,[27]县本级公共预算支出决算情况表!$A:$A,[27]县本级公共预算支出决算情况表!$H:$H,0)</f>
        <v>3.6</v>
      </c>
      <c r="N338" s="349">
        <f t="shared" ref="N338:N346" si="92">IFERROR(H338/M338-1,"-")</f>
        <v>8.69395777777778</v>
      </c>
      <c r="O338" s="350"/>
      <c r="P338" s="21"/>
    </row>
    <row r="339" spans="1:16">
      <c r="A339" s="330">
        <v>2110101</v>
      </c>
      <c r="B339" s="333" t="s">
        <v>335</v>
      </c>
      <c r="C339" s="277">
        <v>4</v>
      </c>
      <c r="D339" s="277">
        <v>4</v>
      </c>
      <c r="E339" s="332">
        <v>0</v>
      </c>
      <c r="F339" s="332">
        <v>0</v>
      </c>
      <c r="G339" s="277">
        <f t="shared" si="89"/>
        <v>4</v>
      </c>
      <c r="H339" s="332">
        <v>3.6</v>
      </c>
      <c r="I339" s="277">
        <v>3.6</v>
      </c>
      <c r="J339" s="348">
        <f t="shared" si="91"/>
        <v>0.9</v>
      </c>
      <c r="K339" s="277">
        <v>0</v>
      </c>
      <c r="L339" s="277">
        <v>0</v>
      </c>
      <c r="M339" s="277">
        <f>_xlfn.XLOOKUP(A339,[27]县本级公共预算支出决算情况表!$A:$A,[27]县本级公共预算支出决算情况表!$H:$H,0)</f>
        <v>3.6</v>
      </c>
      <c r="N339" s="349">
        <f t="shared" si="92"/>
        <v>0</v>
      </c>
      <c r="O339" s="350"/>
      <c r="P339" s="21"/>
    </row>
    <row r="340" spans="1:16">
      <c r="A340" s="330">
        <v>2110102</v>
      </c>
      <c r="B340" s="333" t="s">
        <v>336</v>
      </c>
      <c r="C340" s="277">
        <v>0</v>
      </c>
      <c r="D340" s="277">
        <v>40</v>
      </c>
      <c r="E340" s="332">
        <v>0</v>
      </c>
      <c r="F340" s="332">
        <v>0</v>
      </c>
      <c r="G340" s="277">
        <f t="shared" si="89"/>
        <v>40</v>
      </c>
      <c r="H340" s="332">
        <v>31.298248</v>
      </c>
      <c r="I340" s="277">
        <v>31.298248</v>
      </c>
      <c r="J340" s="348">
        <f t="shared" si="91"/>
        <v>0.7824562</v>
      </c>
      <c r="K340" s="277">
        <v>0</v>
      </c>
      <c r="L340" s="277">
        <v>0</v>
      </c>
      <c r="M340" s="277">
        <f>_xlfn.XLOOKUP(A340,[27]县本级公共预算支出决算情况表!$A:$A,[27]县本级公共预算支出决算情况表!$H:$H,0)</f>
        <v>0</v>
      </c>
      <c r="N340" s="349" t="str">
        <f t="shared" si="92"/>
        <v>-</v>
      </c>
      <c r="O340" s="350"/>
      <c r="P340" s="21"/>
    </row>
    <row r="341" spans="1:16">
      <c r="A341" s="330">
        <v>2110105</v>
      </c>
      <c r="B341" s="333" t="s">
        <v>503</v>
      </c>
      <c r="C341" s="277">
        <v>0</v>
      </c>
      <c r="D341" s="277">
        <v>0</v>
      </c>
      <c r="E341" s="332">
        <v>0</v>
      </c>
      <c r="F341" s="332">
        <v>0</v>
      </c>
      <c r="G341" s="277">
        <f t="shared" si="89"/>
        <v>0</v>
      </c>
      <c r="H341" s="332">
        <v>0</v>
      </c>
      <c r="I341" s="277">
        <v>0</v>
      </c>
      <c r="J341" s="348" t="str">
        <f t="shared" si="91"/>
        <v>-</v>
      </c>
      <c r="K341" s="277">
        <v>0</v>
      </c>
      <c r="L341" s="277">
        <v>0</v>
      </c>
      <c r="M341" s="277">
        <f>_xlfn.XLOOKUP(A341,[27]县本级公共预算支出决算情况表!$A:$A,[27]县本级公共预算支出决算情况表!$H:$H,0)</f>
        <v>0</v>
      </c>
      <c r="N341" s="349" t="str">
        <f t="shared" si="92"/>
        <v>-</v>
      </c>
      <c r="O341" s="350"/>
      <c r="P341" s="21"/>
    </row>
    <row r="342" spans="1:16">
      <c r="A342" s="330">
        <v>2110108</v>
      </c>
      <c r="B342" s="333" t="s">
        <v>504</v>
      </c>
      <c r="C342" s="277">
        <v>0</v>
      </c>
      <c r="D342" s="277">
        <v>0</v>
      </c>
      <c r="E342" s="332">
        <v>240</v>
      </c>
      <c r="F342" s="332">
        <v>0</v>
      </c>
      <c r="G342" s="277">
        <f t="shared" si="89"/>
        <v>240</v>
      </c>
      <c r="H342" s="332">
        <v>0</v>
      </c>
      <c r="I342" s="277">
        <v>0</v>
      </c>
      <c r="J342" s="348" t="str">
        <f t="shared" si="91"/>
        <v>-</v>
      </c>
      <c r="K342" s="277">
        <v>0</v>
      </c>
      <c r="L342" s="277">
        <v>0</v>
      </c>
      <c r="M342" s="277">
        <f>_xlfn.XLOOKUP(A342,[27]县本级公共预算支出决算情况表!$A:$A,[27]县本级公共预算支出决算情况表!$H:$H,0)</f>
        <v>0</v>
      </c>
      <c r="N342" s="349" t="str">
        <f t="shared" si="92"/>
        <v>-</v>
      </c>
      <c r="O342" s="350"/>
      <c r="P342" s="21"/>
    </row>
    <row r="343" spans="1:16">
      <c r="A343" s="330">
        <v>2110199</v>
      </c>
      <c r="B343" s="333" t="s">
        <v>505</v>
      </c>
      <c r="C343" s="277">
        <v>0</v>
      </c>
      <c r="D343" s="277">
        <v>0</v>
      </c>
      <c r="E343" s="332">
        <v>0</v>
      </c>
      <c r="F343" s="332">
        <v>0</v>
      </c>
      <c r="G343" s="277">
        <f t="shared" si="89"/>
        <v>0</v>
      </c>
      <c r="H343" s="332">
        <v>0</v>
      </c>
      <c r="I343" s="277">
        <v>0</v>
      </c>
      <c r="J343" s="348" t="str">
        <f t="shared" si="91"/>
        <v>-</v>
      </c>
      <c r="K343" s="277">
        <v>0</v>
      </c>
      <c r="L343" s="277">
        <v>0</v>
      </c>
      <c r="M343" s="277">
        <f>_xlfn.XLOOKUP(A343,[27]县本级公共预算支出决算情况表!$A:$A,[27]县本级公共预算支出决算情况表!$H:$H,0)</f>
        <v>0</v>
      </c>
      <c r="N343" s="349" t="str">
        <f t="shared" si="92"/>
        <v>-</v>
      </c>
      <c r="O343" s="350"/>
      <c r="P343" s="21"/>
    </row>
    <row r="344" spans="1:16">
      <c r="A344" s="330">
        <v>21102</v>
      </c>
      <c r="B344" s="331" t="s">
        <v>196</v>
      </c>
      <c r="C344" s="277">
        <v>9</v>
      </c>
      <c r="D344" s="332">
        <f>SUM(D345)</f>
        <v>9</v>
      </c>
      <c r="E344" s="332">
        <f>SUM(E345)</f>
        <v>0</v>
      </c>
      <c r="F344" s="332">
        <f>SUM(F345)</f>
        <v>0</v>
      </c>
      <c r="G344" s="277">
        <f t="shared" si="89"/>
        <v>9</v>
      </c>
      <c r="H344" s="332">
        <v>0</v>
      </c>
      <c r="I344" s="277">
        <v>0</v>
      </c>
      <c r="J344" s="348">
        <f t="shared" si="91"/>
        <v>0</v>
      </c>
      <c r="K344" s="332">
        <f t="shared" ref="K344:M344" si="93">SUM(K345)</f>
        <v>0</v>
      </c>
      <c r="L344" s="332">
        <f t="shared" si="93"/>
        <v>0</v>
      </c>
      <c r="M344" s="277">
        <f>_xlfn.XLOOKUP(A344,[27]县本级公共预算支出决算情况表!$A:$A,[27]县本级公共预算支出决算情况表!$H:$H,0)</f>
        <v>0</v>
      </c>
      <c r="N344" s="349" t="str">
        <f t="shared" si="92"/>
        <v>-</v>
      </c>
      <c r="O344" s="350"/>
      <c r="P344" s="21"/>
    </row>
    <row r="345" spans="1:16">
      <c r="A345" s="330">
        <v>2110299</v>
      </c>
      <c r="B345" s="333" t="s">
        <v>506</v>
      </c>
      <c r="C345" s="277">
        <v>9</v>
      </c>
      <c r="D345" s="277">
        <v>9</v>
      </c>
      <c r="E345" s="332">
        <v>0</v>
      </c>
      <c r="F345" s="332">
        <v>0</v>
      </c>
      <c r="G345" s="277">
        <f t="shared" si="89"/>
        <v>9</v>
      </c>
      <c r="H345" s="332">
        <v>0</v>
      </c>
      <c r="I345" s="277">
        <v>0</v>
      </c>
      <c r="J345" s="348">
        <f t="shared" si="91"/>
        <v>0</v>
      </c>
      <c r="K345" s="277">
        <v>0</v>
      </c>
      <c r="L345" s="277">
        <v>0</v>
      </c>
      <c r="M345" s="277">
        <f>_xlfn.XLOOKUP(A345,[27]县本级公共预算支出决算情况表!$A:$A,[27]县本级公共预算支出决算情况表!$H:$H,0)</f>
        <v>0</v>
      </c>
      <c r="N345" s="349" t="str">
        <f t="shared" si="92"/>
        <v>-</v>
      </c>
      <c r="O345" s="350"/>
      <c r="P345" s="21"/>
    </row>
    <row r="346" spans="1:16">
      <c r="A346" s="330">
        <v>21103</v>
      </c>
      <c r="B346" s="353" t="s">
        <v>507</v>
      </c>
      <c r="C346" s="277">
        <v>219</v>
      </c>
      <c r="D346" s="332">
        <f>SUM(D347:D349)</f>
        <v>274</v>
      </c>
      <c r="E346" s="332">
        <f>SUM(E347:E349)</f>
        <v>360</v>
      </c>
      <c r="F346" s="332">
        <f>SUM(F347:F349)</f>
        <v>2602</v>
      </c>
      <c r="G346" s="277">
        <f t="shared" si="89"/>
        <v>3236</v>
      </c>
      <c r="H346" s="332">
        <v>181.995184</v>
      </c>
      <c r="I346" s="277">
        <v>74.955184</v>
      </c>
      <c r="J346" s="348">
        <f t="shared" si="91"/>
        <v>0.273559065693431</v>
      </c>
      <c r="K346" s="332">
        <f>SUM(K347:K349)</f>
        <v>107.04</v>
      </c>
      <c r="L346" s="332">
        <f>SUM(L347:L349)</f>
        <v>0</v>
      </c>
      <c r="M346" s="277">
        <f>_xlfn.XLOOKUP(A346,[27]县本级公共预算支出决算情况表!$A:$A,[27]县本级公共预算支出决算情况表!$H:$H,0)</f>
        <v>129.564188</v>
      </c>
      <c r="N346" s="349">
        <f t="shared" si="92"/>
        <v>0.404671976179097</v>
      </c>
      <c r="O346" s="350"/>
      <c r="P346" s="21"/>
    </row>
    <row r="347" spans="1:16">
      <c r="A347" s="330">
        <v>2110302</v>
      </c>
      <c r="B347" s="354" t="s">
        <v>507</v>
      </c>
      <c r="C347" s="277">
        <v>217</v>
      </c>
      <c r="D347" s="277">
        <v>217</v>
      </c>
      <c r="E347" s="332">
        <v>360</v>
      </c>
      <c r="F347" s="332">
        <v>2600</v>
      </c>
      <c r="G347" s="277">
        <f t="shared" si="89"/>
        <v>3177</v>
      </c>
      <c r="H347" s="332">
        <v>140.719</v>
      </c>
      <c r="I347" s="277">
        <v>33.679</v>
      </c>
      <c r="J347" s="348">
        <f t="shared" si="91"/>
        <v>0.155202764976959</v>
      </c>
      <c r="K347" s="277">
        <v>107.04</v>
      </c>
      <c r="L347" s="277">
        <v>0</v>
      </c>
      <c r="M347" s="277">
        <f>_xlfn.XLOOKUP(A347,[27]县本级公共预算支出决算情况表!$A:$A,[27]县本级公共预算支出决算情况表!$H:$H,0)</f>
        <v>98.364188</v>
      </c>
      <c r="N347" s="349">
        <f t="shared" ref="N347:N369" si="94">IFERROR(H347/M347-1,"-")</f>
        <v>0.430591792207953</v>
      </c>
      <c r="O347" s="350"/>
      <c r="P347" s="21"/>
    </row>
    <row r="348" spans="1:16">
      <c r="A348" s="330">
        <v>2110304</v>
      </c>
      <c r="B348" s="354" t="s">
        <v>508</v>
      </c>
      <c r="C348" s="277">
        <v>0</v>
      </c>
      <c r="D348" s="277">
        <v>55</v>
      </c>
      <c r="E348" s="332">
        <v>0</v>
      </c>
      <c r="F348" s="332">
        <v>2</v>
      </c>
      <c r="G348" s="277">
        <f t="shared" si="89"/>
        <v>57</v>
      </c>
      <c r="H348" s="332">
        <v>41.276184</v>
      </c>
      <c r="I348" s="277">
        <v>41.276184</v>
      </c>
      <c r="J348" s="348">
        <f t="shared" si="91"/>
        <v>0.750476072727273</v>
      </c>
      <c r="K348" s="277">
        <v>0</v>
      </c>
      <c r="L348" s="277">
        <v>0</v>
      </c>
      <c r="M348" s="277">
        <f>_xlfn.XLOOKUP(A348,[27]县本级公共预算支出决算情况表!$A:$A,[27]县本级公共预算支出决算情况表!$H:$H,0)</f>
        <v>10.5</v>
      </c>
      <c r="N348" s="349">
        <f t="shared" si="94"/>
        <v>2.93106514285714</v>
      </c>
      <c r="O348" s="350"/>
      <c r="P348" s="21"/>
    </row>
    <row r="349" spans="1:16">
      <c r="A349" s="330">
        <v>2110399</v>
      </c>
      <c r="B349" s="333" t="s">
        <v>509</v>
      </c>
      <c r="C349" s="277">
        <v>2</v>
      </c>
      <c r="D349" s="277">
        <v>2</v>
      </c>
      <c r="E349" s="332">
        <v>0</v>
      </c>
      <c r="F349" s="332">
        <v>0</v>
      </c>
      <c r="G349" s="277">
        <f t="shared" si="89"/>
        <v>2</v>
      </c>
      <c r="H349" s="332">
        <v>0</v>
      </c>
      <c r="I349" s="277">
        <v>0</v>
      </c>
      <c r="J349" s="348">
        <f t="shared" si="91"/>
        <v>0</v>
      </c>
      <c r="K349" s="277">
        <v>0</v>
      </c>
      <c r="L349" s="277">
        <v>0</v>
      </c>
      <c r="M349" s="277">
        <f>_xlfn.XLOOKUP(A349,[27]县本级公共预算支出决算情况表!$A:$A,[27]县本级公共预算支出决算情况表!$H:$H,0)</f>
        <v>20.7</v>
      </c>
      <c r="N349" s="349">
        <f t="shared" si="94"/>
        <v>-1</v>
      </c>
      <c r="O349" s="350"/>
      <c r="P349" s="21"/>
    </row>
    <row r="350" spans="1:16">
      <c r="A350" s="330">
        <v>21104</v>
      </c>
      <c r="B350" s="353" t="s">
        <v>198</v>
      </c>
      <c r="C350" s="277">
        <v>667</v>
      </c>
      <c r="D350" s="332">
        <f>SUM(D351:D352)</f>
        <v>1265</v>
      </c>
      <c r="E350" s="332">
        <f>SUM(E351:E352)</f>
        <v>0</v>
      </c>
      <c r="F350" s="332">
        <f>SUM(F351:F352)</f>
        <v>415</v>
      </c>
      <c r="G350" s="277">
        <f t="shared" si="89"/>
        <v>1680</v>
      </c>
      <c r="H350" s="332">
        <v>1068.7298</v>
      </c>
      <c r="I350" s="277">
        <v>653.7298</v>
      </c>
      <c r="J350" s="348">
        <f t="shared" si="91"/>
        <v>0.516782450592885</v>
      </c>
      <c r="K350" s="332">
        <f>SUM(K351:K352)</f>
        <v>0</v>
      </c>
      <c r="L350" s="332">
        <f>SUM(L351:L352)</f>
        <v>415</v>
      </c>
      <c r="M350" s="277">
        <f>_xlfn.XLOOKUP(A350,[27]县本级公共预算支出决算情况表!$A:$A,[27]县本级公共预算支出决算情况表!$H:$H,0)</f>
        <v>841.4376</v>
      </c>
      <c r="N350" s="349">
        <f t="shared" si="94"/>
        <v>0.270123655039898</v>
      </c>
      <c r="O350" s="350"/>
      <c r="P350" s="21"/>
    </row>
    <row r="351" spans="1:16">
      <c r="A351" s="330">
        <v>2110401</v>
      </c>
      <c r="B351" s="333" t="s">
        <v>510</v>
      </c>
      <c r="C351" s="277">
        <v>0</v>
      </c>
      <c r="D351" s="277">
        <v>0</v>
      </c>
      <c r="E351" s="332">
        <v>0</v>
      </c>
      <c r="F351" s="332">
        <v>415</v>
      </c>
      <c r="G351" s="277">
        <f t="shared" si="89"/>
        <v>415</v>
      </c>
      <c r="H351" s="332">
        <v>415</v>
      </c>
      <c r="I351" s="277">
        <v>0</v>
      </c>
      <c r="J351" s="348" t="str">
        <f t="shared" si="91"/>
        <v>-</v>
      </c>
      <c r="K351" s="277">
        <v>0</v>
      </c>
      <c r="L351" s="277">
        <v>415</v>
      </c>
      <c r="M351" s="277">
        <f>_xlfn.XLOOKUP(A351,[27]县本级公共预算支出决算情况表!$A:$A,[27]县本级公共预算支出决算情况表!$H:$H,0)</f>
        <v>415</v>
      </c>
      <c r="N351" s="349">
        <f t="shared" si="94"/>
        <v>0</v>
      </c>
      <c r="O351" s="350"/>
      <c r="P351" s="21"/>
    </row>
    <row r="352" spans="1:16">
      <c r="A352" s="330">
        <v>2110402</v>
      </c>
      <c r="B352" s="333" t="s">
        <v>511</v>
      </c>
      <c r="C352" s="277">
        <v>667</v>
      </c>
      <c r="D352" s="277">
        <v>1265</v>
      </c>
      <c r="E352" s="332">
        <v>0</v>
      </c>
      <c r="F352" s="332">
        <v>0</v>
      </c>
      <c r="G352" s="277">
        <f t="shared" si="89"/>
        <v>1265</v>
      </c>
      <c r="H352" s="332">
        <v>653.7298</v>
      </c>
      <c r="I352" s="277">
        <v>653.7298</v>
      </c>
      <c r="J352" s="348">
        <f t="shared" si="91"/>
        <v>0.516782450592885</v>
      </c>
      <c r="K352" s="277">
        <v>0</v>
      </c>
      <c r="L352" s="277">
        <v>0</v>
      </c>
      <c r="M352" s="277">
        <f>_xlfn.XLOOKUP(A352,[27]县本级公共预算支出决算情况表!$A:$A,[27]县本级公共预算支出决算情况表!$H:$H,0)</f>
        <v>426.4376</v>
      </c>
      <c r="N352" s="349">
        <f t="shared" si="94"/>
        <v>0.533002249332611</v>
      </c>
      <c r="O352" s="350"/>
      <c r="P352" s="21"/>
    </row>
    <row r="353" spans="1:16">
      <c r="A353" s="330">
        <v>21105</v>
      </c>
      <c r="B353" s="331" t="s">
        <v>199</v>
      </c>
      <c r="C353" s="277">
        <v>199</v>
      </c>
      <c r="D353" s="332">
        <f>SUM(D354:D356)</f>
        <v>0</v>
      </c>
      <c r="E353" s="332">
        <f>SUM(E354:E356)</f>
        <v>41.04</v>
      </c>
      <c r="F353" s="332">
        <f>SUM(F354:F356)</f>
        <v>15.4</v>
      </c>
      <c r="G353" s="277">
        <f t="shared" si="89"/>
        <v>56.44</v>
      </c>
      <c r="H353" s="332">
        <v>56.44</v>
      </c>
      <c r="I353" s="277">
        <v>0</v>
      </c>
      <c r="J353" s="348" t="str">
        <f t="shared" si="91"/>
        <v>-</v>
      </c>
      <c r="K353" s="332">
        <f t="shared" ref="K353:M353" si="95">SUM(K354:K356)</f>
        <v>41.04</v>
      </c>
      <c r="L353" s="332">
        <f t="shared" si="95"/>
        <v>15.4</v>
      </c>
      <c r="M353" s="277">
        <f>_xlfn.XLOOKUP(A353,[27]县本级公共预算支出决算情况表!$A:$A,[27]县本级公共预算支出决算情况表!$H:$H,0)</f>
        <v>3.3</v>
      </c>
      <c r="N353" s="349">
        <f t="shared" si="94"/>
        <v>16.1030303030303</v>
      </c>
      <c r="O353" s="350"/>
      <c r="P353" s="21"/>
    </row>
    <row r="354" spans="1:16">
      <c r="A354" s="330">
        <v>2110501</v>
      </c>
      <c r="B354" s="333" t="s">
        <v>512</v>
      </c>
      <c r="C354" s="277">
        <v>199</v>
      </c>
      <c r="D354" s="277">
        <v>0</v>
      </c>
      <c r="E354" s="332">
        <v>1.8</v>
      </c>
      <c r="F354" s="332">
        <v>4.4</v>
      </c>
      <c r="G354" s="277">
        <f t="shared" si="89"/>
        <v>6.2</v>
      </c>
      <c r="H354" s="332">
        <v>6.2</v>
      </c>
      <c r="I354" s="277">
        <v>0</v>
      </c>
      <c r="J354" s="348" t="str">
        <f t="shared" si="91"/>
        <v>-</v>
      </c>
      <c r="K354" s="277">
        <v>1.8</v>
      </c>
      <c r="L354" s="277">
        <v>4.4</v>
      </c>
      <c r="M354" s="277">
        <f>_xlfn.XLOOKUP(A354,[27]县本级公共预算支出决算情况表!$A:$A,[27]县本级公共预算支出决算情况表!$H:$H,0)</f>
        <v>0</v>
      </c>
      <c r="N354" s="349" t="str">
        <f t="shared" si="94"/>
        <v>-</v>
      </c>
      <c r="O354" s="350"/>
      <c r="P354" s="21"/>
    </row>
    <row r="355" spans="1:16">
      <c r="A355" s="330">
        <v>2110502</v>
      </c>
      <c r="B355" s="333" t="s">
        <v>513</v>
      </c>
      <c r="C355" s="277">
        <v>0</v>
      </c>
      <c r="D355" s="277">
        <v>0</v>
      </c>
      <c r="E355" s="332">
        <v>39.24</v>
      </c>
      <c r="F355" s="332">
        <v>11</v>
      </c>
      <c r="G355" s="277">
        <f t="shared" si="89"/>
        <v>50.24</v>
      </c>
      <c r="H355" s="332">
        <v>50.24</v>
      </c>
      <c r="I355" s="277">
        <v>0</v>
      </c>
      <c r="J355" s="348" t="str">
        <f t="shared" si="91"/>
        <v>-</v>
      </c>
      <c r="K355" s="277">
        <v>39.24</v>
      </c>
      <c r="L355" s="277">
        <v>11</v>
      </c>
      <c r="M355" s="277">
        <f>_xlfn.XLOOKUP(A355,[27]县本级公共预算支出决算情况表!$A:$A,[27]县本级公共预算支出决算情况表!$H:$H,0)</f>
        <v>3.3</v>
      </c>
      <c r="N355" s="349">
        <f t="shared" si="94"/>
        <v>14.2242424242424</v>
      </c>
      <c r="O355" s="350"/>
      <c r="P355" s="21"/>
    </row>
    <row r="356" spans="1:16">
      <c r="A356" s="330">
        <v>2110503</v>
      </c>
      <c r="B356" s="333" t="s">
        <v>514</v>
      </c>
      <c r="C356" s="277">
        <v>0</v>
      </c>
      <c r="D356" s="277">
        <v>0</v>
      </c>
      <c r="E356" s="332">
        <v>0</v>
      </c>
      <c r="F356" s="332">
        <v>0</v>
      </c>
      <c r="G356" s="277">
        <f t="shared" si="89"/>
        <v>0</v>
      </c>
      <c r="H356" s="332">
        <v>0</v>
      </c>
      <c r="I356" s="277">
        <v>0</v>
      </c>
      <c r="J356" s="348" t="str">
        <f t="shared" si="91"/>
        <v>-</v>
      </c>
      <c r="K356" s="277">
        <v>0</v>
      </c>
      <c r="L356" s="277">
        <v>0</v>
      </c>
      <c r="M356" s="277">
        <f>_xlfn.XLOOKUP(A356,[27]县本级公共预算支出决算情况表!$A:$A,[27]县本级公共预算支出决算情况表!$H:$H,0)</f>
        <v>0</v>
      </c>
      <c r="N356" s="349" t="str">
        <f t="shared" si="94"/>
        <v>-</v>
      </c>
      <c r="O356" s="350"/>
      <c r="P356" s="21"/>
    </row>
    <row r="357" spans="1:16">
      <c r="A357" s="330">
        <v>21106</v>
      </c>
      <c r="B357" s="331" t="s">
        <v>200</v>
      </c>
      <c r="C357" s="277">
        <v>0</v>
      </c>
      <c r="D357" s="332">
        <f>SUM(D358:D360)</f>
        <v>0</v>
      </c>
      <c r="E357" s="332">
        <f>SUM(E358:E360)</f>
        <v>0</v>
      </c>
      <c r="F357" s="332">
        <f>SUM(F358:F360)</f>
        <v>0</v>
      </c>
      <c r="G357" s="277">
        <f t="shared" si="89"/>
        <v>0</v>
      </c>
      <c r="H357" s="332">
        <v>0</v>
      </c>
      <c r="I357" s="277">
        <v>0</v>
      </c>
      <c r="J357" s="348" t="str">
        <f t="shared" si="91"/>
        <v>-</v>
      </c>
      <c r="K357" s="332">
        <f t="shared" ref="K357:M357" si="96">SUM(K358:K360)</f>
        <v>0</v>
      </c>
      <c r="L357" s="332">
        <f t="shared" si="96"/>
        <v>0</v>
      </c>
      <c r="M357" s="277">
        <f>_xlfn.XLOOKUP(A357,[27]县本级公共预算支出决算情况表!$A:$A,[27]县本级公共预算支出决算情况表!$H:$H,0)</f>
        <v>397.3996</v>
      </c>
      <c r="N357" s="349">
        <f t="shared" si="94"/>
        <v>-1</v>
      </c>
      <c r="O357" s="350"/>
      <c r="P357" s="21"/>
    </row>
    <row r="358" spans="1:16">
      <c r="A358" s="330">
        <v>2110602</v>
      </c>
      <c r="B358" s="333" t="s">
        <v>515</v>
      </c>
      <c r="C358" s="277">
        <v>0</v>
      </c>
      <c r="D358" s="277">
        <v>0</v>
      </c>
      <c r="E358" s="332">
        <v>0</v>
      </c>
      <c r="F358" s="332">
        <v>0</v>
      </c>
      <c r="G358" s="277">
        <f t="shared" si="89"/>
        <v>0</v>
      </c>
      <c r="H358" s="332">
        <v>0</v>
      </c>
      <c r="I358" s="277">
        <v>0</v>
      </c>
      <c r="J358" s="348" t="str">
        <f t="shared" si="91"/>
        <v>-</v>
      </c>
      <c r="K358" s="277">
        <v>0</v>
      </c>
      <c r="L358" s="277">
        <v>0</v>
      </c>
      <c r="M358" s="277">
        <f>_xlfn.XLOOKUP(A358,[27]县本级公共预算支出决算情况表!$A:$A,[27]县本级公共预算支出决算情况表!$H:$H,0)</f>
        <v>397.2316</v>
      </c>
      <c r="N358" s="349">
        <f t="shared" si="94"/>
        <v>-1</v>
      </c>
      <c r="O358" s="350"/>
      <c r="P358" s="21"/>
    </row>
    <row r="359" spans="1:16">
      <c r="A359" s="330">
        <v>2110604</v>
      </c>
      <c r="B359" s="333" t="s">
        <v>516</v>
      </c>
      <c r="C359" s="277">
        <v>0</v>
      </c>
      <c r="D359" s="277">
        <v>0</v>
      </c>
      <c r="E359" s="332">
        <v>0</v>
      </c>
      <c r="F359" s="332">
        <v>0</v>
      </c>
      <c r="G359" s="277">
        <f t="shared" si="89"/>
        <v>0</v>
      </c>
      <c r="H359" s="332">
        <v>0</v>
      </c>
      <c r="I359" s="277">
        <v>0</v>
      </c>
      <c r="J359" s="348" t="str">
        <f t="shared" si="91"/>
        <v>-</v>
      </c>
      <c r="K359" s="277">
        <v>0</v>
      </c>
      <c r="L359" s="277">
        <v>0</v>
      </c>
      <c r="M359" s="277">
        <f>_xlfn.XLOOKUP(A359,[27]县本级公共预算支出决算情况表!$A:$A,[27]县本级公共预算支出决算情况表!$H:$H,0)</f>
        <v>0</v>
      </c>
      <c r="N359" s="349" t="str">
        <f t="shared" si="94"/>
        <v>-</v>
      </c>
      <c r="O359" s="350"/>
      <c r="P359" s="21"/>
    </row>
    <row r="360" spans="1:16">
      <c r="A360" s="330">
        <v>2110699</v>
      </c>
      <c r="B360" s="333" t="s">
        <v>517</v>
      </c>
      <c r="C360" s="277">
        <v>0</v>
      </c>
      <c r="D360" s="277">
        <v>0</v>
      </c>
      <c r="E360" s="332">
        <v>0</v>
      </c>
      <c r="F360" s="332">
        <v>0</v>
      </c>
      <c r="G360" s="277">
        <f t="shared" si="89"/>
        <v>0</v>
      </c>
      <c r="H360" s="332">
        <v>0</v>
      </c>
      <c r="I360" s="277">
        <v>0</v>
      </c>
      <c r="J360" s="348" t="str">
        <f t="shared" si="91"/>
        <v>-</v>
      </c>
      <c r="K360" s="277">
        <v>0</v>
      </c>
      <c r="L360" s="277">
        <v>0</v>
      </c>
      <c r="M360" s="277">
        <f>_xlfn.XLOOKUP(A360,[27]县本级公共预算支出决算情况表!$A:$A,[27]县本级公共预算支出决算情况表!$H:$H,0)</f>
        <v>0.168</v>
      </c>
      <c r="N360" s="349">
        <f t="shared" si="94"/>
        <v>-1</v>
      </c>
      <c r="O360" s="350"/>
      <c r="P360" s="21"/>
    </row>
    <row r="361" spans="1:16">
      <c r="A361" s="330">
        <v>21107</v>
      </c>
      <c r="B361" s="333" t="s">
        <v>201</v>
      </c>
      <c r="C361" s="277">
        <v>0</v>
      </c>
      <c r="D361" s="332">
        <f>SUM(D362)</f>
        <v>0</v>
      </c>
      <c r="E361" s="332">
        <f>SUM(E362)</f>
        <v>0</v>
      </c>
      <c r="F361" s="332">
        <f>SUM(F362)</f>
        <v>0</v>
      </c>
      <c r="G361" s="277">
        <f t="shared" si="89"/>
        <v>0</v>
      </c>
      <c r="H361" s="332">
        <v>0</v>
      </c>
      <c r="I361" s="277">
        <v>0</v>
      </c>
      <c r="J361" s="348" t="str">
        <f t="shared" si="91"/>
        <v>-</v>
      </c>
      <c r="K361" s="332">
        <f t="shared" ref="K361:M361" si="97">SUM(K362)</f>
        <v>0</v>
      </c>
      <c r="L361" s="332">
        <f t="shared" si="97"/>
        <v>0</v>
      </c>
      <c r="M361" s="277">
        <f>_xlfn.XLOOKUP(A361,[27]县本级公共预算支出决算情况表!$A:$A,[27]县本级公共预算支出决算情况表!$H:$H,0)</f>
        <v>0</v>
      </c>
      <c r="N361" s="349" t="str">
        <f t="shared" si="94"/>
        <v>-</v>
      </c>
      <c r="O361" s="350"/>
      <c r="P361" s="21"/>
    </row>
    <row r="362" spans="1:16">
      <c r="A362" s="330">
        <v>2110799</v>
      </c>
      <c r="B362" s="333" t="s">
        <v>518</v>
      </c>
      <c r="C362" s="277">
        <v>0</v>
      </c>
      <c r="D362" s="277">
        <v>0</v>
      </c>
      <c r="E362" s="332">
        <v>0</v>
      </c>
      <c r="F362" s="332">
        <v>0</v>
      </c>
      <c r="G362" s="277">
        <f t="shared" si="89"/>
        <v>0</v>
      </c>
      <c r="H362" s="332">
        <v>0</v>
      </c>
      <c r="I362" s="277">
        <v>0</v>
      </c>
      <c r="J362" s="348" t="str">
        <f t="shared" si="91"/>
        <v>-</v>
      </c>
      <c r="K362" s="277">
        <v>0</v>
      </c>
      <c r="L362" s="277">
        <v>0</v>
      </c>
      <c r="M362" s="277">
        <f>_xlfn.XLOOKUP(A362,[27]县本级公共预算支出决算情况表!$A:$A,[27]县本级公共预算支出决算情况表!$H:$H,0)</f>
        <v>0</v>
      </c>
      <c r="N362" s="349" t="str">
        <f t="shared" si="94"/>
        <v>-</v>
      </c>
      <c r="O362" s="350"/>
      <c r="P362" s="21"/>
    </row>
    <row r="363" spans="1:16">
      <c r="A363" s="330">
        <v>21111</v>
      </c>
      <c r="B363" s="331" t="s">
        <v>202</v>
      </c>
      <c r="C363" s="277">
        <v>0</v>
      </c>
      <c r="D363" s="332">
        <f>SUM(D364:D365)</f>
        <v>10</v>
      </c>
      <c r="E363" s="332">
        <f>SUM(E365)</f>
        <v>0</v>
      </c>
      <c r="F363" s="332">
        <f>SUM(F365)</f>
        <v>0</v>
      </c>
      <c r="G363" s="277">
        <f t="shared" si="89"/>
        <v>10</v>
      </c>
      <c r="H363" s="332">
        <v>0</v>
      </c>
      <c r="I363" s="277">
        <v>0</v>
      </c>
      <c r="J363" s="348">
        <f t="shared" si="91"/>
        <v>0</v>
      </c>
      <c r="K363" s="332">
        <f t="shared" ref="K363:M363" si="98">SUM(K365)</f>
        <v>0</v>
      </c>
      <c r="L363" s="332">
        <f t="shared" si="98"/>
        <v>0</v>
      </c>
      <c r="M363" s="277">
        <f>_xlfn.XLOOKUP(A363,[27]县本级公共预算支出决算情况表!$A:$A,[27]县本级公共预算支出决算情况表!$H:$H,0)</f>
        <v>0</v>
      </c>
      <c r="N363" s="349" t="str">
        <f t="shared" si="94"/>
        <v>-</v>
      </c>
      <c r="O363" s="350"/>
      <c r="P363" s="21"/>
    </row>
    <row r="364" spans="1:16">
      <c r="A364" s="330">
        <v>2111101</v>
      </c>
      <c r="B364" s="331" t="s">
        <v>519</v>
      </c>
      <c r="C364" s="277"/>
      <c r="D364" s="332">
        <v>10</v>
      </c>
      <c r="E364" s="332"/>
      <c r="F364" s="332"/>
      <c r="G364" s="277"/>
      <c r="H364" s="332"/>
      <c r="I364" s="277"/>
      <c r="J364" s="348"/>
      <c r="K364" s="332"/>
      <c r="L364" s="332"/>
      <c r="M364" s="277"/>
      <c r="N364" s="349"/>
      <c r="O364" s="350"/>
      <c r="P364" s="21"/>
    </row>
    <row r="365" spans="1:16">
      <c r="A365" s="330">
        <v>2111199</v>
      </c>
      <c r="B365" s="333" t="s">
        <v>520</v>
      </c>
      <c r="C365" s="277">
        <v>0</v>
      </c>
      <c r="D365" s="277">
        <v>0</v>
      </c>
      <c r="E365" s="332">
        <v>0</v>
      </c>
      <c r="F365" s="332">
        <v>0</v>
      </c>
      <c r="G365" s="277">
        <f t="shared" ref="G365:G393" si="99">D365+E365+F365</f>
        <v>0</v>
      </c>
      <c r="H365" s="332">
        <v>0</v>
      </c>
      <c r="I365" s="277">
        <v>0</v>
      </c>
      <c r="J365" s="348" t="str">
        <f t="shared" ref="J365:J370" si="100">IFERROR(I365/D365,"-")</f>
        <v>-</v>
      </c>
      <c r="K365" s="277">
        <v>0</v>
      </c>
      <c r="L365" s="277">
        <v>0</v>
      </c>
      <c r="M365" s="277">
        <f>_xlfn.XLOOKUP(A365,[27]县本级公共预算支出决算情况表!$A:$A,[27]县本级公共预算支出决算情况表!$H:$H,0)</f>
        <v>0</v>
      </c>
      <c r="N365" s="349" t="str">
        <f t="shared" ref="N365:N370" si="101">IFERROR(H365/M365-1,"-")</f>
        <v>-</v>
      </c>
      <c r="O365" s="350"/>
      <c r="P365" s="21"/>
    </row>
    <row r="366" spans="1:16">
      <c r="A366" s="330">
        <v>21113</v>
      </c>
      <c r="B366" s="331" t="s">
        <v>203</v>
      </c>
      <c r="C366" s="277">
        <v>0</v>
      </c>
      <c r="D366" s="332">
        <f>SUM(D367)</f>
        <v>0</v>
      </c>
      <c r="E366" s="332">
        <f>SUM(E367)</f>
        <v>0</v>
      </c>
      <c r="F366" s="332">
        <f>SUM(F367)</f>
        <v>0</v>
      </c>
      <c r="G366" s="277">
        <f t="shared" si="99"/>
        <v>0</v>
      </c>
      <c r="H366" s="332">
        <v>0</v>
      </c>
      <c r="I366" s="277">
        <v>0</v>
      </c>
      <c r="J366" s="348" t="str">
        <f t="shared" si="100"/>
        <v>-</v>
      </c>
      <c r="K366" s="332">
        <f t="shared" ref="K366:M366" si="102">SUM(K367)</f>
        <v>0</v>
      </c>
      <c r="L366" s="332">
        <f t="shared" si="102"/>
        <v>0</v>
      </c>
      <c r="M366" s="277">
        <f>_xlfn.XLOOKUP(A366,[27]县本级公共预算支出决算情况表!$A:$A,[27]县本级公共预算支出决算情况表!$H:$H,0)</f>
        <v>0</v>
      </c>
      <c r="N366" s="349" t="str">
        <f t="shared" si="101"/>
        <v>-</v>
      </c>
      <c r="O366" s="350"/>
      <c r="P366" s="21"/>
    </row>
    <row r="367" spans="1:16">
      <c r="A367" s="330">
        <v>2111301</v>
      </c>
      <c r="B367" s="333" t="s">
        <v>203</v>
      </c>
      <c r="C367" s="277">
        <v>0</v>
      </c>
      <c r="D367" s="277">
        <v>0</v>
      </c>
      <c r="E367" s="332">
        <v>0</v>
      </c>
      <c r="F367" s="332">
        <v>0</v>
      </c>
      <c r="G367" s="277">
        <f t="shared" si="99"/>
        <v>0</v>
      </c>
      <c r="H367" s="332">
        <v>0</v>
      </c>
      <c r="I367" s="277">
        <v>0</v>
      </c>
      <c r="J367" s="348" t="str">
        <f t="shared" si="100"/>
        <v>-</v>
      </c>
      <c r="K367" s="277">
        <v>0</v>
      </c>
      <c r="L367" s="277">
        <v>0</v>
      </c>
      <c r="M367" s="277">
        <f>_xlfn.XLOOKUP(A367,[27]县本级公共预算支出决算情况表!$A:$A,[27]县本级公共预算支出决算情况表!$H:$H,0)</f>
        <v>0</v>
      </c>
      <c r="N367" s="349" t="str">
        <f t="shared" si="101"/>
        <v>-</v>
      </c>
      <c r="O367" s="350"/>
      <c r="P367" s="21"/>
    </row>
    <row r="368" spans="1:16">
      <c r="A368" s="330">
        <v>21199</v>
      </c>
      <c r="B368" s="331" t="s">
        <v>204</v>
      </c>
      <c r="C368" s="277">
        <v>509</v>
      </c>
      <c r="D368" s="332">
        <f>SUM(D369)</f>
        <v>509</v>
      </c>
      <c r="E368" s="332">
        <f>SUM(E369)</f>
        <v>15.5</v>
      </c>
      <c r="F368" s="332">
        <f>SUM(F369)</f>
        <v>0</v>
      </c>
      <c r="G368" s="277">
        <f t="shared" si="99"/>
        <v>524.5</v>
      </c>
      <c r="H368" s="332">
        <v>509.035659</v>
      </c>
      <c r="I368" s="277">
        <v>509.035659</v>
      </c>
      <c r="J368" s="348">
        <f t="shared" si="100"/>
        <v>1.00007005697446</v>
      </c>
      <c r="K368" s="332">
        <f t="shared" ref="K368:M368" si="103">SUM(K369)</f>
        <v>0</v>
      </c>
      <c r="L368" s="332">
        <f t="shared" si="103"/>
        <v>0</v>
      </c>
      <c r="M368" s="277">
        <f>_xlfn.XLOOKUP(A368,[27]县本级公共预算支出决算情况表!$A:$A,[27]县本级公共预算支出决算情况表!$H:$H,0)</f>
        <v>22.3048</v>
      </c>
      <c r="N368" s="349">
        <f t="shared" si="101"/>
        <v>21.8217988504716</v>
      </c>
      <c r="O368" s="350"/>
      <c r="P368" s="21"/>
    </row>
    <row r="369" spans="1:16">
      <c r="A369" s="330">
        <v>2119999</v>
      </c>
      <c r="B369" s="333" t="s">
        <v>204</v>
      </c>
      <c r="C369" s="277">
        <v>509</v>
      </c>
      <c r="D369" s="277">
        <v>509</v>
      </c>
      <c r="E369" s="332">
        <v>15.5</v>
      </c>
      <c r="F369" s="332">
        <v>0</v>
      </c>
      <c r="G369" s="277">
        <f t="shared" si="99"/>
        <v>524.5</v>
      </c>
      <c r="H369" s="332">
        <v>509.035659</v>
      </c>
      <c r="I369" s="277">
        <v>509.035659</v>
      </c>
      <c r="J369" s="348">
        <f t="shared" si="100"/>
        <v>1.00007005697446</v>
      </c>
      <c r="K369" s="277">
        <v>0</v>
      </c>
      <c r="L369" s="277">
        <v>0</v>
      </c>
      <c r="M369" s="277">
        <f>_xlfn.XLOOKUP(A369,[27]县本级公共预算支出决算情况表!$A:$A,[27]县本级公共预算支出决算情况表!$H:$H,0)</f>
        <v>22.3048</v>
      </c>
      <c r="N369" s="349">
        <f t="shared" si="101"/>
        <v>21.8217988504716</v>
      </c>
      <c r="O369" s="350"/>
      <c r="P369" s="21"/>
    </row>
    <row r="370" spans="1:16">
      <c r="A370" s="327">
        <v>212</v>
      </c>
      <c r="B370" s="328" t="s">
        <v>205</v>
      </c>
      <c r="C370" s="329">
        <v>4485</v>
      </c>
      <c r="D370" s="352">
        <f>SUM(D371,D376,D379,D381)</f>
        <v>8432</v>
      </c>
      <c r="E370" s="352">
        <f>SUM(E371,E376,E379,E381)</f>
        <v>2566.029888</v>
      </c>
      <c r="F370" s="352">
        <f>SUM(F371,F376,F379,F381)</f>
        <v>2546</v>
      </c>
      <c r="G370" s="329">
        <f t="shared" si="99"/>
        <v>13544.029888</v>
      </c>
      <c r="H370" s="352">
        <f>SUM(H371,H376,H379,H381)</f>
        <v>13793.547374</v>
      </c>
      <c r="I370" s="329">
        <v>10393.418143</v>
      </c>
      <c r="J370" s="346">
        <f t="shared" si="100"/>
        <v>1.23261600367647</v>
      </c>
      <c r="K370" s="352">
        <f t="shared" ref="K370:M370" si="104">SUM(K371,K376,K379,K381)</f>
        <v>1157.654732</v>
      </c>
      <c r="L370" s="352">
        <f t="shared" si="104"/>
        <v>2242.474499</v>
      </c>
      <c r="M370" s="329">
        <f>_xlfn.XLOOKUP(A370,[27]县本级公共预算支出决算情况表!$A:$A,[27]县本级公共预算支出决算情况表!$H:$H,0)</f>
        <v>4982.205284</v>
      </c>
      <c r="N370" s="344">
        <f t="shared" si="101"/>
        <v>1.76856263195276</v>
      </c>
      <c r="O370" s="350"/>
      <c r="P370" s="21"/>
    </row>
    <row r="371" spans="1:16">
      <c r="A371" s="330">
        <v>21201</v>
      </c>
      <c r="B371" s="331" t="s">
        <v>206</v>
      </c>
      <c r="C371" s="277">
        <v>3330</v>
      </c>
      <c r="D371" s="332">
        <f>SUM(D372:D375)</f>
        <v>3291</v>
      </c>
      <c r="E371" s="332">
        <f>SUM(E372:E375)</f>
        <v>14.39</v>
      </c>
      <c r="F371" s="332">
        <f>SUM(F372:F375)</f>
        <v>600</v>
      </c>
      <c r="G371" s="277">
        <f t="shared" si="99"/>
        <v>3905.39</v>
      </c>
      <c r="H371" s="332">
        <v>6516.194278</v>
      </c>
      <c r="I371" s="277">
        <v>6513.614278</v>
      </c>
      <c r="J371" s="348">
        <f t="shared" ref="J371:J383" si="105">IFERROR(I371/D371,"-")</f>
        <v>1.97922038225463</v>
      </c>
      <c r="K371" s="332">
        <f t="shared" ref="K371:M371" si="106">SUM(K372:K375)</f>
        <v>2.58</v>
      </c>
      <c r="L371" s="332">
        <f t="shared" si="106"/>
        <v>0</v>
      </c>
      <c r="M371" s="277">
        <f>_xlfn.XLOOKUP(A371,[27]县本级公共预算支出决算情况表!$A:$A,[27]县本级公共预算支出决算情况表!$H:$H,0)</f>
        <v>3597.867566</v>
      </c>
      <c r="N371" s="349">
        <f t="shared" ref="N371:N383" si="107">IFERROR(H371/M371-1,"-")</f>
        <v>0.811126773975315</v>
      </c>
      <c r="O371" s="350"/>
      <c r="P371" s="21"/>
    </row>
    <row r="372" spans="1:16">
      <c r="A372" s="330">
        <v>2120101</v>
      </c>
      <c r="B372" s="333" t="s">
        <v>335</v>
      </c>
      <c r="C372" s="277">
        <v>2408</v>
      </c>
      <c r="D372" s="277">
        <v>2369</v>
      </c>
      <c r="E372" s="332">
        <v>0</v>
      </c>
      <c r="F372" s="332">
        <v>0</v>
      </c>
      <c r="G372" s="277">
        <f t="shared" si="99"/>
        <v>2369</v>
      </c>
      <c r="H372" s="332">
        <v>2296.58865</v>
      </c>
      <c r="I372" s="277">
        <v>2296.58865</v>
      </c>
      <c r="J372" s="348">
        <f t="shared" si="105"/>
        <v>0.969433790628957</v>
      </c>
      <c r="K372" s="277">
        <v>0</v>
      </c>
      <c r="L372" s="277">
        <v>0</v>
      </c>
      <c r="M372" s="277">
        <f>_xlfn.XLOOKUP(A372,[27]县本级公共预算支出决算情况表!$A:$A,[27]县本级公共预算支出决算情况表!$H:$H,0)</f>
        <v>2669.985342</v>
      </c>
      <c r="N372" s="349">
        <f t="shared" si="107"/>
        <v>-0.139849716073834</v>
      </c>
      <c r="O372" s="350"/>
      <c r="P372" s="21"/>
    </row>
    <row r="373" spans="1:16">
      <c r="A373" s="330">
        <v>2120102</v>
      </c>
      <c r="B373" s="333" t="s">
        <v>336</v>
      </c>
      <c r="C373" s="277">
        <v>180</v>
      </c>
      <c r="D373" s="277">
        <v>180</v>
      </c>
      <c r="E373" s="332">
        <v>0</v>
      </c>
      <c r="F373" s="332">
        <v>600</v>
      </c>
      <c r="G373" s="277">
        <f t="shared" si="99"/>
        <v>780</v>
      </c>
      <c r="H373" s="332">
        <v>3489.5215</v>
      </c>
      <c r="I373" s="277">
        <v>3489.5215</v>
      </c>
      <c r="J373" s="348">
        <f t="shared" si="105"/>
        <v>19.3862305555556</v>
      </c>
      <c r="K373" s="277">
        <v>0</v>
      </c>
      <c r="L373" s="277">
        <v>0</v>
      </c>
      <c r="M373" s="277">
        <f>_xlfn.XLOOKUP(A373,[27]县本级公共预算支出决算情况表!$A:$A,[27]县本级公共预算支出决算情况表!$H:$H,0)</f>
        <v>223.648635</v>
      </c>
      <c r="N373" s="349">
        <f t="shared" si="107"/>
        <v>14.6026952724303</v>
      </c>
      <c r="O373" s="350"/>
      <c r="P373" s="21"/>
    </row>
    <row r="374" spans="1:16">
      <c r="A374" s="330">
        <v>2120104</v>
      </c>
      <c r="B374" s="333" t="s">
        <v>521</v>
      </c>
      <c r="C374" s="277">
        <v>629</v>
      </c>
      <c r="D374" s="277">
        <v>629</v>
      </c>
      <c r="E374" s="332">
        <v>0</v>
      </c>
      <c r="F374" s="332">
        <v>0</v>
      </c>
      <c r="G374" s="277">
        <f t="shared" si="99"/>
        <v>629</v>
      </c>
      <c r="H374" s="332">
        <v>626.718394</v>
      </c>
      <c r="I374" s="277">
        <v>626.718394</v>
      </c>
      <c r="J374" s="348">
        <f t="shared" si="105"/>
        <v>0.996372645468998</v>
      </c>
      <c r="K374" s="277">
        <v>0</v>
      </c>
      <c r="L374" s="277">
        <v>0</v>
      </c>
      <c r="M374" s="277">
        <f>_xlfn.XLOOKUP(A374,[27]县本级公共预算支出决算情况表!$A:$A,[27]县本级公共预算支出决算情况表!$H:$H,0)</f>
        <v>595.407896000001</v>
      </c>
      <c r="N374" s="349">
        <f t="shared" si="107"/>
        <v>0.0525866354986986</v>
      </c>
      <c r="O374" s="350"/>
      <c r="P374" s="21"/>
    </row>
    <row r="375" spans="1:16">
      <c r="A375" s="330">
        <v>2120199</v>
      </c>
      <c r="B375" s="354" t="s">
        <v>522</v>
      </c>
      <c r="C375" s="277">
        <v>113</v>
      </c>
      <c r="D375" s="277">
        <v>113</v>
      </c>
      <c r="E375" s="332">
        <v>14.39</v>
      </c>
      <c r="F375" s="332">
        <v>0</v>
      </c>
      <c r="G375" s="277">
        <f t="shared" si="99"/>
        <v>127.39</v>
      </c>
      <c r="H375" s="332">
        <v>103.365734</v>
      </c>
      <c r="I375" s="277">
        <v>100.785734</v>
      </c>
      <c r="J375" s="348">
        <f t="shared" si="105"/>
        <v>0.891909150442478</v>
      </c>
      <c r="K375" s="277">
        <v>2.58</v>
      </c>
      <c r="L375" s="277">
        <v>0</v>
      </c>
      <c r="M375" s="277">
        <f>_xlfn.XLOOKUP(A375,[27]县本级公共预算支出决算情况表!$A:$A,[27]县本级公共预算支出决算情况表!$H:$H,0)</f>
        <v>108.825693</v>
      </c>
      <c r="N375" s="349">
        <f t="shared" si="107"/>
        <v>-0.0501715987234742</v>
      </c>
      <c r="O375" s="350"/>
      <c r="P375" s="21"/>
    </row>
    <row r="376" spans="1:16">
      <c r="A376" s="330">
        <v>21203</v>
      </c>
      <c r="B376" s="331" t="s">
        <v>207</v>
      </c>
      <c r="C376" s="277">
        <v>1007</v>
      </c>
      <c r="D376" s="332">
        <f>SUM(D377:D378)</f>
        <v>1616</v>
      </c>
      <c r="E376" s="332">
        <f>SUM(E377:E378)</f>
        <v>2543.639888</v>
      </c>
      <c r="F376" s="332">
        <f>SUM(F377:F378)</f>
        <v>1904</v>
      </c>
      <c r="G376" s="277">
        <f t="shared" si="99"/>
        <v>6063.639888</v>
      </c>
      <c r="H376" s="332">
        <v>4060.06357</v>
      </c>
      <c r="I376" s="277">
        <v>691.514339</v>
      </c>
      <c r="J376" s="348">
        <f t="shared" si="105"/>
        <v>0.427917288985148</v>
      </c>
      <c r="K376" s="332">
        <f t="shared" ref="I376:M376" si="108">SUM(K377:K378)</f>
        <v>1147.074732</v>
      </c>
      <c r="L376" s="332">
        <f t="shared" si="108"/>
        <v>2221.474499</v>
      </c>
      <c r="M376" s="277">
        <f>_xlfn.XLOOKUP(A376,[27]县本级公共预算支出决算情况表!$A:$A,[27]县本级公共预算支出决算情况表!$H:$H,0)</f>
        <v>1133.170674</v>
      </c>
      <c r="N376" s="349">
        <f t="shared" si="107"/>
        <v>2.58292326403781</v>
      </c>
      <c r="O376" s="350"/>
      <c r="P376" s="21"/>
    </row>
    <row r="377" spans="1:16">
      <c r="A377" s="330">
        <v>2120303</v>
      </c>
      <c r="B377" s="354" t="s">
        <v>523</v>
      </c>
      <c r="C377" s="277">
        <v>0</v>
      </c>
      <c r="D377" s="277">
        <v>0</v>
      </c>
      <c r="E377" s="332">
        <v>0</v>
      </c>
      <c r="F377" s="332">
        <v>1500</v>
      </c>
      <c r="G377" s="277">
        <f t="shared" si="99"/>
        <v>1500</v>
      </c>
      <c r="H377" s="332">
        <v>1500</v>
      </c>
      <c r="I377" s="277">
        <v>0</v>
      </c>
      <c r="J377" s="348" t="str">
        <f t="shared" si="105"/>
        <v>-</v>
      </c>
      <c r="K377" s="277">
        <v>0</v>
      </c>
      <c r="L377" s="277">
        <v>1500</v>
      </c>
      <c r="M377" s="277">
        <f>_xlfn.XLOOKUP(A377,[27]县本级公共预算支出决算情况表!$A:$A,[27]县本级公共预算支出决算情况表!$H:$H,0)</f>
        <v>0</v>
      </c>
      <c r="N377" s="349" t="str">
        <f t="shared" si="107"/>
        <v>-</v>
      </c>
      <c r="O377" s="350"/>
      <c r="P377" s="21"/>
    </row>
    <row r="378" spans="1:16">
      <c r="A378" s="330">
        <v>2120399</v>
      </c>
      <c r="B378" s="354" t="s">
        <v>524</v>
      </c>
      <c r="C378" s="277">
        <v>1007</v>
      </c>
      <c r="D378" s="277">
        <v>1616</v>
      </c>
      <c r="E378" s="332">
        <v>2543.639888</v>
      </c>
      <c r="F378" s="332">
        <v>404</v>
      </c>
      <c r="G378" s="277">
        <f t="shared" si="99"/>
        <v>4563.639888</v>
      </c>
      <c r="H378" s="332">
        <v>2560.06357</v>
      </c>
      <c r="I378" s="277">
        <v>691.514339</v>
      </c>
      <c r="J378" s="348">
        <f t="shared" si="105"/>
        <v>0.427917288985148</v>
      </c>
      <c r="K378" s="277">
        <v>1147.074732</v>
      </c>
      <c r="L378" s="277">
        <v>721.474499</v>
      </c>
      <c r="M378" s="277">
        <f>_xlfn.XLOOKUP(A378,[27]县本级公共预算支出决算情况表!$A:$A,[27]县本级公共预算支出决算情况表!$H:$H,0)</f>
        <v>1133.170674</v>
      </c>
      <c r="N378" s="349">
        <f t="shared" si="107"/>
        <v>1.25920386817211</v>
      </c>
      <c r="O378" s="350"/>
      <c r="P378" s="21"/>
    </row>
    <row r="379" spans="1:16">
      <c r="A379" s="330">
        <v>21205</v>
      </c>
      <c r="B379" s="331" t="s">
        <v>208</v>
      </c>
      <c r="C379" s="277">
        <v>0</v>
      </c>
      <c r="D379" s="332">
        <f>SUM(D380)</f>
        <v>3307</v>
      </c>
      <c r="E379" s="332">
        <f>SUM(E380)</f>
        <v>8</v>
      </c>
      <c r="F379" s="332">
        <f>SUM(F380)</f>
        <v>42</v>
      </c>
      <c r="G379" s="277">
        <f t="shared" si="99"/>
        <v>3357</v>
      </c>
      <c r="H379" s="332">
        <v>3150.80099</v>
      </c>
      <c r="I379" s="277">
        <v>3121.80099</v>
      </c>
      <c r="J379" s="348">
        <f t="shared" si="105"/>
        <v>0.943997880254007</v>
      </c>
      <c r="K379" s="332">
        <f t="shared" ref="K379:M379" si="109">SUM(K380)</f>
        <v>8</v>
      </c>
      <c r="L379" s="332">
        <f t="shared" si="109"/>
        <v>21</v>
      </c>
      <c r="M379" s="277">
        <f>_xlfn.XLOOKUP(A379,[27]县本级公共预算支出决算情况表!$A:$A,[27]县本级公共预算支出决算情况表!$H:$H,0)</f>
        <v>51.167044</v>
      </c>
      <c r="N379" s="349">
        <f t="shared" si="107"/>
        <v>60.5787183250219</v>
      </c>
      <c r="O379" s="350"/>
      <c r="P379" s="21"/>
    </row>
    <row r="380" spans="1:16">
      <c r="A380" s="330">
        <v>2120501</v>
      </c>
      <c r="B380" s="354" t="s">
        <v>208</v>
      </c>
      <c r="C380" s="277">
        <v>0</v>
      </c>
      <c r="D380" s="277">
        <v>3307</v>
      </c>
      <c r="E380" s="332">
        <v>8</v>
      </c>
      <c r="F380" s="332">
        <v>42</v>
      </c>
      <c r="G380" s="277">
        <f t="shared" si="99"/>
        <v>3357</v>
      </c>
      <c r="H380" s="332">
        <v>3150.80099</v>
      </c>
      <c r="I380" s="277">
        <v>3121.80099</v>
      </c>
      <c r="J380" s="348">
        <f t="shared" si="105"/>
        <v>0.943997880254007</v>
      </c>
      <c r="K380" s="277">
        <v>8</v>
      </c>
      <c r="L380" s="277">
        <v>21</v>
      </c>
      <c r="M380" s="277">
        <f>_xlfn.XLOOKUP(A380,[27]县本级公共预算支出决算情况表!$A:$A,[27]县本级公共预算支出决算情况表!$H:$H,0)</f>
        <v>51.167044</v>
      </c>
      <c r="N380" s="349">
        <f t="shared" si="107"/>
        <v>60.5787183250219</v>
      </c>
      <c r="O380" s="350"/>
      <c r="P380" s="21"/>
    </row>
    <row r="381" spans="1:16">
      <c r="A381" s="330">
        <v>21299</v>
      </c>
      <c r="B381" s="331" t="s">
        <v>209</v>
      </c>
      <c r="C381" s="277">
        <v>148</v>
      </c>
      <c r="D381" s="332">
        <f>SUM(D382)</f>
        <v>218</v>
      </c>
      <c r="E381" s="332">
        <f>SUM(E382)</f>
        <v>0</v>
      </c>
      <c r="F381" s="332">
        <f>SUM(F382)</f>
        <v>0</v>
      </c>
      <c r="G381" s="277">
        <f t="shared" si="99"/>
        <v>218</v>
      </c>
      <c r="H381" s="332">
        <v>66.488536</v>
      </c>
      <c r="I381" s="277">
        <v>66.488536</v>
      </c>
      <c r="J381" s="348">
        <f t="shared" si="105"/>
        <v>0.30499328440367</v>
      </c>
      <c r="K381" s="332">
        <f t="shared" ref="K381:M381" si="110">SUM(K382)</f>
        <v>0</v>
      </c>
      <c r="L381" s="332">
        <f t="shared" si="110"/>
        <v>0</v>
      </c>
      <c r="M381" s="277">
        <f>_xlfn.XLOOKUP(A381,[27]县本级公共预算支出决算情况表!$A:$A,[27]县本级公共预算支出决算情况表!$H:$H,0)</f>
        <v>200</v>
      </c>
      <c r="N381" s="349">
        <f t="shared" si="107"/>
        <v>-0.66755732</v>
      </c>
      <c r="O381" s="350"/>
      <c r="P381" s="21"/>
    </row>
    <row r="382" spans="1:16">
      <c r="A382" s="330">
        <v>2129999</v>
      </c>
      <c r="B382" s="354" t="s">
        <v>209</v>
      </c>
      <c r="C382" s="277">
        <v>148</v>
      </c>
      <c r="D382" s="277">
        <v>218</v>
      </c>
      <c r="E382" s="332">
        <v>0</v>
      </c>
      <c r="F382" s="332">
        <v>0</v>
      </c>
      <c r="G382" s="277">
        <f t="shared" si="99"/>
        <v>218</v>
      </c>
      <c r="H382" s="332">
        <v>66.488536</v>
      </c>
      <c r="I382" s="277">
        <v>66.488536</v>
      </c>
      <c r="J382" s="348">
        <f t="shared" si="105"/>
        <v>0.30499328440367</v>
      </c>
      <c r="K382" s="277">
        <v>0</v>
      </c>
      <c r="L382" s="277">
        <v>0</v>
      </c>
      <c r="M382" s="277">
        <f>_xlfn.XLOOKUP(A382,[27]县本级公共预算支出决算情况表!$A:$A,[27]县本级公共预算支出决算情况表!$H:$H,0)</f>
        <v>200</v>
      </c>
      <c r="N382" s="349">
        <f t="shared" si="107"/>
        <v>-0.66755732</v>
      </c>
      <c r="O382" s="350"/>
      <c r="P382" s="21"/>
    </row>
    <row r="383" spans="1:16">
      <c r="A383" s="327">
        <v>213</v>
      </c>
      <c r="B383" s="328" t="s">
        <v>210</v>
      </c>
      <c r="C383" s="329">
        <v>18059</v>
      </c>
      <c r="D383" s="352">
        <f>SUM(D384,D403,D414,D429,D433,D438,D442)</f>
        <v>18504</v>
      </c>
      <c r="E383" s="352">
        <f>SUM(E384,E403,E414,E429,E433,E438,E442)</f>
        <v>19572.477986</v>
      </c>
      <c r="F383" s="352">
        <f>SUM(F384,F403,F414,F429,F433,F438,F442)</f>
        <v>19793.270307</v>
      </c>
      <c r="G383" s="329">
        <f t="shared" si="99"/>
        <v>57869.748293</v>
      </c>
      <c r="H383" s="352">
        <f>SUM(H384,H403,H414,H429,H433,H438,H442)</f>
        <v>29403.956549</v>
      </c>
      <c r="I383" s="329">
        <v>11392.570725</v>
      </c>
      <c r="J383" s="346">
        <f t="shared" si="105"/>
        <v>0.61568151345655</v>
      </c>
      <c r="K383" s="352">
        <f t="shared" ref="K383:M383" si="111">SUM(K384,K403,K414,K429,K433,K438,K442)</f>
        <v>8862.213111</v>
      </c>
      <c r="L383" s="352">
        <f t="shared" si="111"/>
        <v>9149.172713</v>
      </c>
      <c r="M383" s="329">
        <f>_xlfn.XLOOKUP(A383,[27]县本级公共预算支出决算情况表!$A:$A,[27]县本级公共预算支出决算情况表!$H:$H,0)</f>
        <v>38474.021293</v>
      </c>
      <c r="N383" s="344">
        <f t="shared" si="107"/>
        <v>-0.235745171395697</v>
      </c>
      <c r="O383" s="350"/>
      <c r="P383" s="21"/>
    </row>
    <row r="384" spans="1:16">
      <c r="A384" s="330">
        <v>21301</v>
      </c>
      <c r="B384" s="331" t="s">
        <v>211</v>
      </c>
      <c r="C384" s="277">
        <v>12321</v>
      </c>
      <c r="D384" s="332">
        <f>SUM(D385:D402)</f>
        <v>12102</v>
      </c>
      <c r="E384" s="332">
        <f>SUM(E386:E402)</f>
        <v>12835.892376</v>
      </c>
      <c r="F384" s="332">
        <f>SUM(F386:F402)</f>
        <v>7707.925</v>
      </c>
      <c r="G384" s="277">
        <f t="shared" si="99"/>
        <v>32645.817376</v>
      </c>
      <c r="H384" s="332">
        <v>16943.418718</v>
      </c>
      <c r="I384" s="277">
        <v>7157.318803</v>
      </c>
      <c r="J384" s="348">
        <f t="shared" ref="J384:J415" si="112">IFERROR(I384/D384,"-")</f>
        <v>0.59141619591803</v>
      </c>
      <c r="K384" s="332">
        <f>SUM(K386:K402)</f>
        <v>5819.164168</v>
      </c>
      <c r="L384" s="332">
        <f>SUM(L386:L402)</f>
        <v>3966.935747</v>
      </c>
      <c r="M384" s="277">
        <f>_xlfn.XLOOKUP(A384,[27]县本级公共预算支出决算情况表!$A:$A,[27]县本级公共预算支出决算情况表!$H:$H,0)</f>
        <v>20686.481171</v>
      </c>
      <c r="N384" s="349">
        <f t="shared" ref="N384:N415" si="113">IFERROR(H384/M384-1,"-")</f>
        <v>-0.180942443620974</v>
      </c>
      <c r="O384" s="350"/>
      <c r="P384" s="21"/>
    </row>
    <row r="385" spans="1:16">
      <c r="A385" s="330">
        <v>2130101</v>
      </c>
      <c r="B385" s="333" t="s">
        <v>335</v>
      </c>
      <c r="C385" s="277">
        <v>347</v>
      </c>
      <c r="D385" s="277">
        <v>339</v>
      </c>
      <c r="E385" s="332">
        <v>0</v>
      </c>
      <c r="F385" s="332">
        <v>0</v>
      </c>
      <c r="G385" s="277">
        <f t="shared" si="99"/>
        <v>339</v>
      </c>
      <c r="H385" s="332">
        <v>332.81557</v>
      </c>
      <c r="I385" s="277">
        <v>332.81557</v>
      </c>
      <c r="J385" s="348">
        <f t="shared" si="112"/>
        <v>0.981756843657817</v>
      </c>
      <c r="K385" s="277">
        <v>0</v>
      </c>
      <c r="L385" s="277">
        <v>0</v>
      </c>
      <c r="M385" s="277">
        <f>_xlfn.XLOOKUP(A385,[27]县本级公共预算支出决算情况表!$A:$A,[27]县本级公共预算支出决算情况表!$H:$H,0)</f>
        <v>0</v>
      </c>
      <c r="N385" s="349" t="str">
        <f t="shared" si="113"/>
        <v>-</v>
      </c>
      <c r="O385" s="350"/>
      <c r="P385" s="21"/>
    </row>
    <row r="386" spans="1:16">
      <c r="A386" s="330">
        <v>2130104</v>
      </c>
      <c r="B386" s="333" t="s">
        <v>339</v>
      </c>
      <c r="C386" s="277">
        <v>2180</v>
      </c>
      <c r="D386" s="277">
        <v>2145</v>
      </c>
      <c r="E386" s="332">
        <v>0</v>
      </c>
      <c r="F386" s="332">
        <v>0</v>
      </c>
      <c r="G386" s="277">
        <f t="shared" si="99"/>
        <v>2145</v>
      </c>
      <c r="H386" s="332">
        <v>2102.24699</v>
      </c>
      <c r="I386" s="277">
        <v>2102.24699</v>
      </c>
      <c r="J386" s="348">
        <f t="shared" si="112"/>
        <v>0.980068526806527</v>
      </c>
      <c r="K386" s="277">
        <v>0</v>
      </c>
      <c r="L386" s="277">
        <v>0</v>
      </c>
      <c r="M386" s="277">
        <f>_xlfn.XLOOKUP(A386,[27]县本级公共预算支出决算情况表!$A:$A,[27]县本级公共预算支出决算情况表!$H:$H,0)</f>
        <v>2865.743844</v>
      </c>
      <c r="N386" s="349">
        <f t="shared" si="113"/>
        <v>-0.266421877028029</v>
      </c>
      <c r="O386" s="350"/>
      <c r="P386" s="21"/>
    </row>
    <row r="387" spans="1:16">
      <c r="A387" s="330">
        <v>2130106</v>
      </c>
      <c r="B387" s="333" t="s">
        <v>525</v>
      </c>
      <c r="C387" s="277">
        <v>235</v>
      </c>
      <c r="D387" s="277">
        <v>160</v>
      </c>
      <c r="E387" s="332">
        <v>290.8</v>
      </c>
      <c r="F387" s="332">
        <v>33.16</v>
      </c>
      <c r="G387" s="277">
        <f t="shared" si="99"/>
        <v>483.96</v>
      </c>
      <c r="H387" s="332">
        <v>82.02182</v>
      </c>
      <c r="I387" s="277">
        <v>59.64582</v>
      </c>
      <c r="J387" s="348">
        <f t="shared" si="112"/>
        <v>0.372786375</v>
      </c>
      <c r="K387" s="277">
        <v>22.376</v>
      </c>
      <c r="L387" s="277">
        <v>0</v>
      </c>
      <c r="M387" s="277">
        <f>_xlfn.XLOOKUP(A387,[27]县本级公共预算支出决算情况表!$A:$A,[27]县本级公共预算支出决算情况表!$H:$H,0)</f>
        <v>186.870848</v>
      </c>
      <c r="N387" s="349">
        <f t="shared" si="113"/>
        <v>-0.561077498829566</v>
      </c>
      <c r="O387" s="350"/>
      <c r="P387" s="21"/>
    </row>
    <row r="388" spans="1:16">
      <c r="A388" s="330">
        <v>2130108</v>
      </c>
      <c r="B388" s="333" t="s">
        <v>526</v>
      </c>
      <c r="C388" s="277">
        <v>142</v>
      </c>
      <c r="D388" s="277">
        <v>142</v>
      </c>
      <c r="E388" s="332">
        <v>152.7518</v>
      </c>
      <c r="F388" s="332">
        <v>48.17</v>
      </c>
      <c r="G388" s="277">
        <f t="shared" si="99"/>
        <v>342.9218</v>
      </c>
      <c r="H388" s="332">
        <v>52.0404</v>
      </c>
      <c r="I388" s="277">
        <v>33</v>
      </c>
      <c r="J388" s="348">
        <f t="shared" si="112"/>
        <v>0.232394366197183</v>
      </c>
      <c r="K388" s="277">
        <v>15.6604</v>
      </c>
      <c r="L388" s="277">
        <v>3.38</v>
      </c>
      <c r="M388" s="277">
        <f>_xlfn.XLOOKUP(A388,[27]县本级公共预算支出决算情况表!$A:$A,[27]县本级公共预算支出决算情况表!$H:$H,0)</f>
        <v>93.5896</v>
      </c>
      <c r="N388" s="349">
        <f t="shared" si="113"/>
        <v>-0.443951037294742</v>
      </c>
      <c r="O388" s="350"/>
      <c r="P388" s="21"/>
    </row>
    <row r="389" spans="1:16">
      <c r="A389" s="330">
        <v>2130109</v>
      </c>
      <c r="B389" s="333" t="s">
        <v>527</v>
      </c>
      <c r="C389" s="277">
        <v>15</v>
      </c>
      <c r="D389" s="277">
        <v>15</v>
      </c>
      <c r="E389" s="332">
        <v>0</v>
      </c>
      <c r="F389" s="332">
        <v>0</v>
      </c>
      <c r="G389" s="277">
        <f t="shared" si="99"/>
        <v>15</v>
      </c>
      <c r="H389" s="332">
        <v>15</v>
      </c>
      <c r="I389" s="277">
        <v>15</v>
      </c>
      <c r="J389" s="348">
        <f t="shared" si="112"/>
        <v>1</v>
      </c>
      <c r="K389" s="277">
        <v>0</v>
      </c>
      <c r="L389" s="277">
        <v>0</v>
      </c>
      <c r="M389" s="277">
        <f>_xlfn.XLOOKUP(A389,[27]县本级公共预算支出决算情况表!$A:$A,[27]县本级公共预算支出决算情况表!$H:$H,0)</f>
        <v>52.8098</v>
      </c>
      <c r="N389" s="349">
        <f t="shared" si="113"/>
        <v>-0.715961810118577</v>
      </c>
      <c r="O389" s="350"/>
      <c r="P389" s="21"/>
    </row>
    <row r="390" spans="1:16">
      <c r="A390" s="330">
        <v>2130110</v>
      </c>
      <c r="B390" s="333" t="s">
        <v>528</v>
      </c>
      <c r="C390" s="277">
        <v>3</v>
      </c>
      <c r="D390" s="277">
        <v>3</v>
      </c>
      <c r="E390" s="332">
        <v>0</v>
      </c>
      <c r="F390" s="332">
        <v>0</v>
      </c>
      <c r="G390" s="277">
        <f t="shared" si="99"/>
        <v>3</v>
      </c>
      <c r="H390" s="332">
        <v>3</v>
      </c>
      <c r="I390" s="277">
        <v>3</v>
      </c>
      <c r="J390" s="348">
        <f t="shared" si="112"/>
        <v>1</v>
      </c>
      <c r="K390" s="277">
        <v>0</v>
      </c>
      <c r="L390" s="277">
        <v>0</v>
      </c>
      <c r="M390" s="277">
        <f>_xlfn.XLOOKUP(A390,[27]县本级公共预算支出决算情况表!$A:$A,[27]县本级公共预算支出决算情况表!$H:$H,0)</f>
        <v>4</v>
      </c>
      <c r="N390" s="349">
        <f t="shared" si="113"/>
        <v>-0.25</v>
      </c>
      <c r="O390" s="350"/>
      <c r="P390" s="21"/>
    </row>
    <row r="391" spans="1:16">
      <c r="A391" s="330">
        <v>2130112</v>
      </c>
      <c r="B391" s="333" t="s">
        <v>529</v>
      </c>
      <c r="C391" s="277">
        <v>79</v>
      </c>
      <c r="D391" s="277">
        <v>76</v>
      </c>
      <c r="E391" s="332">
        <v>0</v>
      </c>
      <c r="F391" s="332">
        <v>0</v>
      </c>
      <c r="G391" s="277">
        <f t="shared" si="99"/>
        <v>76</v>
      </c>
      <c r="H391" s="332">
        <v>70.5992</v>
      </c>
      <c r="I391" s="277">
        <v>70.5992</v>
      </c>
      <c r="J391" s="348">
        <f t="shared" si="112"/>
        <v>0.928936842105263</v>
      </c>
      <c r="K391" s="277">
        <v>0</v>
      </c>
      <c r="L391" s="277">
        <v>0</v>
      </c>
      <c r="M391" s="277">
        <f>_xlfn.XLOOKUP(A391,[27]县本级公共预算支出决算情况表!$A:$A,[27]县本级公共预算支出决算情况表!$H:$H,0)</f>
        <v>78.1624</v>
      </c>
      <c r="N391" s="349">
        <f t="shared" si="113"/>
        <v>-0.0967626377900372</v>
      </c>
      <c r="O391" s="350"/>
      <c r="P391" s="21"/>
    </row>
    <row r="392" spans="1:16">
      <c r="A392" s="330">
        <v>2130119</v>
      </c>
      <c r="B392" s="333" t="s">
        <v>530</v>
      </c>
      <c r="C392" s="277">
        <v>86</v>
      </c>
      <c r="D392" s="277">
        <v>86</v>
      </c>
      <c r="E392" s="332">
        <v>0</v>
      </c>
      <c r="F392" s="332">
        <v>116</v>
      </c>
      <c r="G392" s="277">
        <f t="shared" si="99"/>
        <v>202</v>
      </c>
      <c r="H392" s="332">
        <v>117.616</v>
      </c>
      <c r="I392" s="277">
        <v>6.59999999999999</v>
      </c>
      <c r="J392" s="348">
        <f t="shared" si="112"/>
        <v>0.0767441860465115</v>
      </c>
      <c r="K392" s="277">
        <v>0</v>
      </c>
      <c r="L392" s="277">
        <v>111.016</v>
      </c>
      <c r="M392" s="277">
        <f>_xlfn.XLOOKUP(A392,[27]县本级公共预算支出决算情况表!$A:$A,[27]县本级公共预算支出决算情况表!$H:$H,0)</f>
        <v>661.7222</v>
      </c>
      <c r="N392" s="349">
        <f t="shared" si="113"/>
        <v>-0.822257738972638</v>
      </c>
      <c r="O392" s="350"/>
      <c r="P392" s="21"/>
    </row>
    <row r="393" spans="1:16">
      <c r="A393" s="330">
        <v>2130120</v>
      </c>
      <c r="B393" s="333" t="s">
        <v>531</v>
      </c>
      <c r="C393" s="277">
        <v>0</v>
      </c>
      <c r="D393" s="277">
        <v>0</v>
      </c>
      <c r="E393" s="332">
        <v>0</v>
      </c>
      <c r="F393" s="332">
        <v>1976</v>
      </c>
      <c r="G393" s="277">
        <f t="shared" si="99"/>
        <v>1976</v>
      </c>
      <c r="H393" s="332">
        <v>1932.002617</v>
      </c>
      <c r="I393" s="277">
        <v>0</v>
      </c>
      <c r="J393" s="348" t="str">
        <f t="shared" si="112"/>
        <v>-</v>
      </c>
      <c r="K393" s="277">
        <v>0</v>
      </c>
      <c r="L393" s="277">
        <v>1932.002617</v>
      </c>
      <c r="M393" s="277">
        <f>_xlfn.XLOOKUP(A393,[27]县本级公共预算支出决算情况表!$A:$A,[27]县本级公共预算支出决算情况表!$H:$H,0)</f>
        <v>0</v>
      </c>
      <c r="N393" s="349" t="str">
        <f t="shared" si="113"/>
        <v>-</v>
      </c>
      <c r="O393" s="350"/>
      <c r="P393" s="21"/>
    </row>
    <row r="394" spans="1:16">
      <c r="A394" s="330">
        <v>2130122</v>
      </c>
      <c r="B394" s="333" t="s">
        <v>532</v>
      </c>
      <c r="C394" s="277">
        <v>2172</v>
      </c>
      <c r="D394" s="277">
        <v>1934</v>
      </c>
      <c r="E394" s="332">
        <v>2182.293426</v>
      </c>
      <c r="F394" s="332">
        <v>1202.305</v>
      </c>
      <c r="G394" s="277">
        <f t="shared" ref="G394:G457" si="114">D394+E394+F394</f>
        <v>5318.598426</v>
      </c>
      <c r="H394" s="332">
        <v>2106.727164</v>
      </c>
      <c r="I394" s="277">
        <v>951.237756</v>
      </c>
      <c r="J394" s="348">
        <f t="shared" si="112"/>
        <v>0.491849925542916</v>
      </c>
      <c r="K394" s="277">
        <v>454.888978</v>
      </c>
      <c r="L394" s="277">
        <v>700.60043</v>
      </c>
      <c r="M394" s="277">
        <f>_xlfn.XLOOKUP(A394,[27]县本级公共预算支出决算情况表!$A:$A,[27]县本级公共预算支出决算情况表!$H:$H,0)</f>
        <v>4941.960134</v>
      </c>
      <c r="N394" s="349">
        <f t="shared" si="113"/>
        <v>-0.573706159726783</v>
      </c>
      <c r="O394" s="350"/>
      <c r="P394" s="21"/>
    </row>
    <row r="395" spans="1:16">
      <c r="A395" s="330">
        <v>2130124</v>
      </c>
      <c r="B395" s="333" t="s">
        <v>533</v>
      </c>
      <c r="C395" s="277">
        <v>0</v>
      </c>
      <c r="D395" s="277">
        <v>0</v>
      </c>
      <c r="E395" s="332">
        <v>258.5</v>
      </c>
      <c r="F395" s="332">
        <v>621.7</v>
      </c>
      <c r="G395" s="277">
        <f t="shared" si="114"/>
        <v>880.2</v>
      </c>
      <c r="H395" s="332">
        <v>139.167422</v>
      </c>
      <c r="I395" s="277">
        <v>0</v>
      </c>
      <c r="J395" s="348" t="str">
        <f t="shared" si="112"/>
        <v>-</v>
      </c>
      <c r="K395" s="277">
        <v>39.167422</v>
      </c>
      <c r="L395" s="277">
        <v>100</v>
      </c>
      <c r="M395" s="277">
        <f>_xlfn.XLOOKUP(A395,[27]县本级公共预算支出决算情况表!$A:$A,[27]县本级公共预算支出决算情况表!$H:$H,0)</f>
        <v>208.25</v>
      </c>
      <c r="N395" s="349">
        <f t="shared" si="113"/>
        <v>-0.331729066026411</v>
      </c>
      <c r="O395" s="350"/>
      <c r="P395" s="21"/>
    </row>
    <row r="396" spans="1:16">
      <c r="A396" s="330">
        <v>2130125</v>
      </c>
      <c r="B396" s="333" t="s">
        <v>534</v>
      </c>
      <c r="C396" s="277">
        <v>0</v>
      </c>
      <c r="D396" s="277">
        <v>0</v>
      </c>
      <c r="E396" s="332">
        <v>0</v>
      </c>
      <c r="F396" s="332">
        <v>0</v>
      </c>
      <c r="G396" s="277">
        <f t="shared" si="114"/>
        <v>0</v>
      </c>
      <c r="H396" s="332">
        <v>0</v>
      </c>
      <c r="I396" s="277">
        <v>0</v>
      </c>
      <c r="J396" s="348" t="str">
        <f t="shared" si="112"/>
        <v>-</v>
      </c>
      <c r="K396" s="277">
        <v>0</v>
      </c>
      <c r="L396" s="277">
        <v>0</v>
      </c>
      <c r="M396" s="277">
        <f>_xlfn.XLOOKUP(A396,[27]县本级公共预算支出决算情况表!$A:$A,[27]县本级公共预算支出决算情况表!$H:$H,0)</f>
        <v>0</v>
      </c>
      <c r="N396" s="349" t="str">
        <f t="shared" si="113"/>
        <v>-</v>
      </c>
      <c r="O396" s="350"/>
      <c r="P396" s="21"/>
    </row>
    <row r="397" spans="1:16">
      <c r="A397" s="330">
        <v>2130126</v>
      </c>
      <c r="B397" s="333" t="s">
        <v>535</v>
      </c>
      <c r="C397" s="277">
        <v>246</v>
      </c>
      <c r="D397" s="277">
        <v>322</v>
      </c>
      <c r="E397" s="332">
        <v>988.1</v>
      </c>
      <c r="F397" s="332">
        <v>1612.61</v>
      </c>
      <c r="G397" s="277">
        <f t="shared" si="114"/>
        <v>2922.71</v>
      </c>
      <c r="H397" s="332">
        <v>426.273115</v>
      </c>
      <c r="I397" s="277">
        <v>103.921747</v>
      </c>
      <c r="J397" s="348">
        <f t="shared" si="112"/>
        <v>0.322738344720497</v>
      </c>
      <c r="K397" s="277">
        <v>261.311368</v>
      </c>
      <c r="L397" s="277">
        <v>61.04</v>
      </c>
      <c r="M397" s="277">
        <f>_xlfn.XLOOKUP(A397,[27]县本级公共预算支出决算情况表!$A:$A,[27]县本级公共预算支出决算情况表!$H:$H,0)</f>
        <v>3612.554858</v>
      </c>
      <c r="N397" s="349">
        <f t="shared" si="113"/>
        <v>-0.882002313665627</v>
      </c>
      <c r="O397" s="350"/>
      <c r="P397" s="21"/>
    </row>
    <row r="398" spans="1:16">
      <c r="A398" s="330">
        <v>2130135</v>
      </c>
      <c r="B398" s="333" t="s">
        <v>536</v>
      </c>
      <c r="C398" s="277">
        <v>235</v>
      </c>
      <c r="D398" s="277">
        <v>262</v>
      </c>
      <c r="E398" s="332">
        <v>206.06465</v>
      </c>
      <c r="F398" s="332">
        <v>10</v>
      </c>
      <c r="G398" s="277">
        <f t="shared" si="114"/>
        <v>478.06465</v>
      </c>
      <c r="H398" s="332">
        <v>130.168</v>
      </c>
      <c r="I398" s="277">
        <v>85.168</v>
      </c>
      <c r="J398" s="348">
        <f t="shared" si="112"/>
        <v>0.325068702290076</v>
      </c>
      <c r="K398" s="277">
        <v>45</v>
      </c>
      <c r="L398" s="277">
        <v>0</v>
      </c>
      <c r="M398" s="277">
        <f>_xlfn.XLOOKUP(A398,[27]县本级公共预算支出决算情况表!$A:$A,[27]县本级公共预算支出决算情况表!$H:$H,0)</f>
        <v>863.556762</v>
      </c>
      <c r="N398" s="349">
        <f t="shared" si="113"/>
        <v>-0.849265264626577</v>
      </c>
      <c r="O398" s="350"/>
      <c r="P398" s="21"/>
    </row>
    <row r="399" spans="1:16">
      <c r="A399" s="330">
        <v>2130142</v>
      </c>
      <c r="B399" s="333" t="s">
        <v>537</v>
      </c>
      <c r="C399" s="277">
        <v>266</v>
      </c>
      <c r="D399" s="277">
        <v>266</v>
      </c>
      <c r="E399" s="332">
        <v>885.91</v>
      </c>
      <c r="F399" s="332">
        <v>0</v>
      </c>
      <c r="G399" s="277">
        <f t="shared" si="114"/>
        <v>1151.91</v>
      </c>
      <c r="H399" s="332">
        <v>25</v>
      </c>
      <c r="I399" s="277">
        <v>25</v>
      </c>
      <c r="J399" s="348">
        <f t="shared" si="112"/>
        <v>0.093984962406015</v>
      </c>
      <c r="K399" s="277">
        <v>0</v>
      </c>
      <c r="L399" s="277">
        <v>0</v>
      </c>
      <c r="M399" s="277">
        <f>_xlfn.XLOOKUP(A399,[27]县本级公共预算支出决算情况表!$A:$A,[27]县本级公共预算支出决算情况表!$H:$H,0)</f>
        <v>20</v>
      </c>
      <c r="N399" s="349">
        <f t="shared" si="113"/>
        <v>0.25</v>
      </c>
      <c r="O399" s="350"/>
      <c r="P399" s="21"/>
    </row>
    <row r="400" spans="1:16">
      <c r="A400" s="330">
        <v>2130152</v>
      </c>
      <c r="B400" s="333" t="s">
        <v>538</v>
      </c>
      <c r="C400" s="277">
        <v>44</v>
      </c>
      <c r="D400" s="277">
        <v>44</v>
      </c>
      <c r="E400" s="332">
        <v>0</v>
      </c>
      <c r="F400" s="332">
        <v>0</v>
      </c>
      <c r="G400" s="277">
        <f t="shared" si="114"/>
        <v>44</v>
      </c>
      <c r="H400" s="332">
        <v>0</v>
      </c>
      <c r="I400" s="277">
        <v>0</v>
      </c>
      <c r="J400" s="348">
        <f t="shared" si="112"/>
        <v>0</v>
      </c>
      <c r="K400" s="277">
        <v>0</v>
      </c>
      <c r="L400" s="277">
        <v>0</v>
      </c>
      <c r="M400" s="277">
        <f>_xlfn.XLOOKUP(A400,[27]县本级公共预算支出决算情况表!$A:$A,[27]县本级公共预算支出决算情况表!$H:$H,0)</f>
        <v>11.823468</v>
      </c>
      <c r="N400" s="349">
        <f t="shared" si="113"/>
        <v>-1</v>
      </c>
      <c r="O400" s="350"/>
      <c r="P400" s="21"/>
    </row>
    <row r="401" spans="1:16">
      <c r="A401" s="330">
        <v>2130153</v>
      </c>
      <c r="B401" s="333" t="s">
        <v>539</v>
      </c>
      <c r="C401" s="277">
        <v>1161</v>
      </c>
      <c r="D401" s="277">
        <v>1260</v>
      </c>
      <c r="E401" s="332">
        <v>7175.18</v>
      </c>
      <c r="F401" s="332">
        <v>1800</v>
      </c>
      <c r="G401" s="277">
        <f t="shared" si="114"/>
        <v>10235.18</v>
      </c>
      <c r="H401" s="332">
        <v>6166.720096</v>
      </c>
      <c r="I401" s="277">
        <v>227.063396</v>
      </c>
      <c r="J401" s="348">
        <f t="shared" si="112"/>
        <v>0.180209044444444</v>
      </c>
      <c r="K401" s="277">
        <v>4880.76</v>
      </c>
      <c r="L401" s="277">
        <v>1058.8967</v>
      </c>
      <c r="M401" s="277">
        <f>_xlfn.XLOOKUP(A401,[27]县本级公共预算支出决算情况表!$A:$A,[27]县本级公共预算支出决算情况表!$H:$H,0)</f>
        <v>5467.293468</v>
      </c>
      <c r="N401" s="349">
        <f t="shared" si="113"/>
        <v>0.127929227156679</v>
      </c>
      <c r="O401" s="350"/>
      <c r="P401" s="21"/>
    </row>
    <row r="402" spans="1:16">
      <c r="A402" s="330">
        <v>2130199</v>
      </c>
      <c r="B402" s="333" t="s">
        <v>529</v>
      </c>
      <c r="C402" s="277">
        <v>5110</v>
      </c>
      <c r="D402" s="277">
        <v>5048</v>
      </c>
      <c r="E402" s="332">
        <v>696.2925</v>
      </c>
      <c r="F402" s="332">
        <v>287.98</v>
      </c>
      <c r="G402" s="277">
        <f t="shared" si="114"/>
        <v>6032.2725</v>
      </c>
      <c r="H402" s="332">
        <v>3242.020324</v>
      </c>
      <c r="I402" s="277">
        <v>3142.020324</v>
      </c>
      <c r="J402" s="348">
        <f t="shared" si="112"/>
        <v>0.622428748811411</v>
      </c>
      <c r="K402" s="277">
        <v>100</v>
      </c>
      <c r="L402" s="277">
        <v>0</v>
      </c>
      <c r="M402" s="277">
        <f>_xlfn.XLOOKUP(A402,[27]县本级公共预算支出决算情况表!$A:$A,[27]县本级公共预算支出决算情况表!$H:$H,0)</f>
        <v>1618.143789</v>
      </c>
      <c r="N402" s="349">
        <f t="shared" si="113"/>
        <v>1.00354279146203</v>
      </c>
      <c r="O402" s="350"/>
      <c r="P402" s="21"/>
    </row>
    <row r="403" spans="1:16">
      <c r="A403" s="330">
        <v>21302</v>
      </c>
      <c r="B403" s="331" t="s">
        <v>212</v>
      </c>
      <c r="C403" s="277">
        <v>1556</v>
      </c>
      <c r="D403" s="332">
        <f>SUM(D404:D413)</f>
        <v>1727</v>
      </c>
      <c r="E403" s="332">
        <f>SUM(E404:E413)</f>
        <v>438.825123</v>
      </c>
      <c r="F403" s="332">
        <f>SUM(F404:F413)</f>
        <v>788.7</v>
      </c>
      <c r="G403" s="277">
        <f t="shared" si="114"/>
        <v>2954.525123</v>
      </c>
      <c r="H403" s="332">
        <v>1418.112251</v>
      </c>
      <c r="I403" s="277">
        <v>644.078684</v>
      </c>
      <c r="J403" s="348">
        <f t="shared" si="112"/>
        <v>0.372946545454545</v>
      </c>
      <c r="K403" s="332">
        <f>SUM(K404:K413)</f>
        <v>116.486667</v>
      </c>
      <c r="L403" s="332">
        <f>SUM(L404:L413)</f>
        <v>657.5469</v>
      </c>
      <c r="M403" s="277">
        <f>_xlfn.XLOOKUP(A403,[27]县本级公共预算支出决算情况表!$A:$A,[27]县本级公共预算支出决算情况表!$H:$H,0)</f>
        <v>2129.036022</v>
      </c>
      <c r="N403" s="349">
        <f t="shared" si="113"/>
        <v>-0.333918150587308</v>
      </c>
      <c r="O403" s="350"/>
      <c r="P403" s="21"/>
    </row>
    <row r="404" spans="1:16">
      <c r="A404" s="330">
        <v>2130205</v>
      </c>
      <c r="B404" s="333" t="s">
        <v>540</v>
      </c>
      <c r="C404" s="277">
        <v>1077</v>
      </c>
      <c r="D404" s="277">
        <v>1238</v>
      </c>
      <c r="E404" s="332">
        <v>212.46358</v>
      </c>
      <c r="F404" s="332">
        <v>82.2</v>
      </c>
      <c r="G404" s="277">
        <f t="shared" si="114"/>
        <v>1532.66358</v>
      </c>
      <c r="H404" s="332">
        <v>455.0166</v>
      </c>
      <c r="I404" s="277">
        <v>365.5957</v>
      </c>
      <c r="J404" s="348">
        <f t="shared" si="112"/>
        <v>0.29531155088853</v>
      </c>
      <c r="K404" s="277">
        <v>58.54</v>
      </c>
      <c r="L404" s="277">
        <v>30.8809</v>
      </c>
      <c r="M404" s="277">
        <f>_xlfn.XLOOKUP(A404,[27]县本级公共预算支出决算情况表!$A:$A,[27]县本级公共预算支出决算情况表!$H:$H,0)</f>
        <v>192.44642</v>
      </c>
      <c r="N404" s="349">
        <f t="shared" si="113"/>
        <v>1.36438069359773</v>
      </c>
      <c r="O404" s="350"/>
      <c r="P404" s="21"/>
    </row>
    <row r="405" spans="1:16">
      <c r="A405" s="330">
        <v>2130207</v>
      </c>
      <c r="B405" s="333" t="s">
        <v>541</v>
      </c>
      <c r="C405" s="277">
        <v>92</v>
      </c>
      <c r="D405" s="277">
        <v>117</v>
      </c>
      <c r="E405" s="332">
        <v>147.21</v>
      </c>
      <c r="F405" s="332">
        <v>36.56</v>
      </c>
      <c r="G405" s="277">
        <f t="shared" si="114"/>
        <v>300.77</v>
      </c>
      <c r="H405" s="332">
        <v>77.675724</v>
      </c>
      <c r="I405" s="277">
        <v>30</v>
      </c>
      <c r="J405" s="348">
        <f t="shared" si="112"/>
        <v>0.256410256410256</v>
      </c>
      <c r="K405" s="277">
        <v>47.675724</v>
      </c>
      <c r="L405" s="277">
        <v>0</v>
      </c>
      <c r="M405" s="277">
        <f>_xlfn.XLOOKUP(A405,[27]县本级公共预算支出决算情况表!$A:$A,[27]县本级公共预算支出决算情况表!$H:$H,0)</f>
        <v>236.384412</v>
      </c>
      <c r="N405" s="349">
        <f t="shared" si="113"/>
        <v>-0.671400819779944</v>
      </c>
      <c r="O405" s="350"/>
      <c r="P405" s="21"/>
    </row>
    <row r="406" spans="1:16">
      <c r="A406" s="330">
        <v>2130209</v>
      </c>
      <c r="B406" s="333" t="s">
        <v>542</v>
      </c>
      <c r="C406" s="277">
        <v>97</v>
      </c>
      <c r="D406" s="277">
        <v>97</v>
      </c>
      <c r="E406" s="332">
        <v>2.150943</v>
      </c>
      <c r="F406" s="332">
        <v>226.46</v>
      </c>
      <c r="G406" s="277">
        <f t="shared" si="114"/>
        <v>325.610943</v>
      </c>
      <c r="H406" s="332">
        <v>322.275152</v>
      </c>
      <c r="I406" s="277">
        <v>93.664209</v>
      </c>
      <c r="J406" s="348">
        <f t="shared" si="112"/>
        <v>0.965610402061856</v>
      </c>
      <c r="K406" s="277">
        <v>2.150943</v>
      </c>
      <c r="L406" s="277">
        <v>226.46</v>
      </c>
      <c r="M406" s="277">
        <f>_xlfn.XLOOKUP(A406,[27]县本级公共预算支出决算情况表!$A:$A,[27]县本级公共预算支出决算情况表!$H:$H,0)</f>
        <v>658.086322</v>
      </c>
      <c r="N406" s="349">
        <f t="shared" si="113"/>
        <v>-0.510284378771817</v>
      </c>
      <c r="O406" s="350"/>
      <c r="P406" s="21"/>
    </row>
    <row r="407" spans="1:16">
      <c r="A407" s="330">
        <v>2130211</v>
      </c>
      <c r="B407" s="333" t="s">
        <v>543</v>
      </c>
      <c r="C407" s="277">
        <v>0</v>
      </c>
      <c r="D407" s="277">
        <v>0</v>
      </c>
      <c r="E407" s="332">
        <v>6</v>
      </c>
      <c r="F407" s="332">
        <v>9.68</v>
      </c>
      <c r="G407" s="277">
        <f t="shared" si="114"/>
        <v>15.68</v>
      </c>
      <c r="H407" s="332">
        <v>0.77</v>
      </c>
      <c r="I407" s="277">
        <v>0</v>
      </c>
      <c r="J407" s="348" t="str">
        <f t="shared" si="112"/>
        <v>-</v>
      </c>
      <c r="K407" s="277">
        <v>0.77</v>
      </c>
      <c r="L407" s="277">
        <v>0</v>
      </c>
      <c r="M407" s="277">
        <f>_xlfn.XLOOKUP(A407,[27]县本级公共预算支出决算情况表!$A:$A,[27]县本级公共预算支出决算情况表!$H:$H,0)</f>
        <v>0</v>
      </c>
      <c r="N407" s="349" t="str">
        <f t="shared" si="113"/>
        <v>-</v>
      </c>
      <c r="O407" s="350"/>
      <c r="P407" s="21"/>
    </row>
    <row r="408" spans="1:16">
      <c r="A408" s="330">
        <v>2130221</v>
      </c>
      <c r="B408" s="333" t="s">
        <v>544</v>
      </c>
      <c r="C408" s="277">
        <v>0</v>
      </c>
      <c r="D408" s="277">
        <v>0</v>
      </c>
      <c r="E408" s="332">
        <v>0</v>
      </c>
      <c r="F408" s="332">
        <v>0</v>
      </c>
      <c r="G408" s="277">
        <f t="shared" si="114"/>
        <v>0</v>
      </c>
      <c r="H408" s="332">
        <v>0</v>
      </c>
      <c r="I408" s="277">
        <v>0</v>
      </c>
      <c r="J408" s="348" t="str">
        <f t="shared" si="112"/>
        <v>-</v>
      </c>
      <c r="K408" s="277">
        <v>0</v>
      </c>
      <c r="L408" s="277">
        <v>0</v>
      </c>
      <c r="M408" s="277">
        <f>_xlfn.XLOOKUP(A408,[27]县本级公共预算支出决算情况表!$A:$A,[27]县本级公共预算支出决算情况表!$H:$H,0)</f>
        <v>395.9274</v>
      </c>
      <c r="N408" s="349">
        <f t="shared" si="113"/>
        <v>-1</v>
      </c>
      <c r="O408" s="350"/>
      <c r="P408" s="21"/>
    </row>
    <row r="409" spans="1:16">
      <c r="A409" s="330">
        <v>2130234</v>
      </c>
      <c r="B409" s="333" t="s">
        <v>545</v>
      </c>
      <c r="C409" s="277">
        <v>281</v>
      </c>
      <c r="D409" s="277">
        <v>266</v>
      </c>
      <c r="E409" s="332">
        <v>61.15</v>
      </c>
      <c r="F409" s="332">
        <v>30.8</v>
      </c>
      <c r="G409" s="277">
        <f t="shared" si="114"/>
        <v>357.95</v>
      </c>
      <c r="H409" s="332">
        <v>170.246775</v>
      </c>
      <c r="I409" s="277">
        <v>152.696775</v>
      </c>
      <c r="J409" s="348">
        <f t="shared" si="112"/>
        <v>0.574048026315789</v>
      </c>
      <c r="K409" s="277">
        <v>7.35</v>
      </c>
      <c r="L409" s="277">
        <v>10.2</v>
      </c>
      <c r="M409" s="277">
        <f>_xlfn.XLOOKUP(A409,[27]县本级公共预算支出决算情况表!$A:$A,[27]县本级公共预算支出决算情况表!$H:$H,0)</f>
        <v>113.042068</v>
      </c>
      <c r="N409" s="349">
        <f t="shared" si="113"/>
        <v>0.506047951988989</v>
      </c>
      <c r="O409" s="350"/>
      <c r="P409" s="21"/>
    </row>
    <row r="410" spans="1:16">
      <c r="A410" s="330">
        <v>2130236</v>
      </c>
      <c r="B410" s="333" t="s">
        <v>546</v>
      </c>
      <c r="C410" s="277">
        <v>4</v>
      </c>
      <c r="D410" s="277">
        <v>4</v>
      </c>
      <c r="E410" s="332">
        <v>0</v>
      </c>
      <c r="F410" s="332">
        <v>0</v>
      </c>
      <c r="G410" s="277">
        <f t="shared" si="114"/>
        <v>4</v>
      </c>
      <c r="H410" s="332">
        <v>0</v>
      </c>
      <c r="I410" s="277">
        <v>0</v>
      </c>
      <c r="J410" s="348">
        <f t="shared" si="112"/>
        <v>0</v>
      </c>
      <c r="K410" s="277">
        <v>0</v>
      </c>
      <c r="L410" s="277">
        <v>0</v>
      </c>
      <c r="M410" s="277">
        <f>_xlfn.XLOOKUP(A410,[27]县本级公共预算支出决算情况表!$A:$A,[27]县本级公共预算支出决算情况表!$H:$H,0)</f>
        <v>0</v>
      </c>
      <c r="N410" s="349" t="str">
        <f t="shared" si="113"/>
        <v>-</v>
      </c>
      <c r="O410" s="350"/>
      <c r="P410" s="21"/>
    </row>
    <row r="411" spans="1:16">
      <c r="A411" s="330">
        <v>2130237</v>
      </c>
      <c r="B411" s="333" t="s">
        <v>547</v>
      </c>
      <c r="C411" s="277">
        <v>0</v>
      </c>
      <c r="D411" s="277">
        <v>0</v>
      </c>
      <c r="E411" s="332">
        <v>0</v>
      </c>
      <c r="F411" s="332">
        <v>0</v>
      </c>
      <c r="G411" s="277">
        <f t="shared" si="114"/>
        <v>0</v>
      </c>
      <c r="H411" s="332">
        <v>0</v>
      </c>
      <c r="I411" s="277">
        <v>0</v>
      </c>
      <c r="J411" s="348" t="str">
        <f t="shared" si="112"/>
        <v>-</v>
      </c>
      <c r="K411" s="277">
        <v>0</v>
      </c>
      <c r="L411" s="277">
        <v>0</v>
      </c>
      <c r="M411" s="277">
        <f>_xlfn.XLOOKUP(A411,[27]县本级公共预算支出决算情况表!$A:$A,[27]县本级公共预算支出决算情况表!$H:$H,0)</f>
        <v>0</v>
      </c>
      <c r="N411" s="349" t="str">
        <f t="shared" si="113"/>
        <v>-</v>
      </c>
      <c r="O411" s="350"/>
      <c r="P411" s="21"/>
    </row>
    <row r="412" spans="1:16">
      <c r="A412" s="330">
        <v>2130238</v>
      </c>
      <c r="B412" s="333" t="s">
        <v>200</v>
      </c>
      <c r="C412" s="277">
        <v>3</v>
      </c>
      <c r="D412" s="277">
        <v>3</v>
      </c>
      <c r="E412" s="332">
        <v>0</v>
      </c>
      <c r="F412" s="332">
        <v>403</v>
      </c>
      <c r="G412" s="277">
        <f t="shared" si="114"/>
        <v>406</v>
      </c>
      <c r="H412" s="332">
        <v>392.128</v>
      </c>
      <c r="I412" s="277">
        <v>2.12200000000001</v>
      </c>
      <c r="J412" s="348">
        <f t="shared" si="112"/>
        <v>0.707333333333337</v>
      </c>
      <c r="K412" s="277">
        <v>0</v>
      </c>
      <c r="L412" s="277">
        <v>390.006</v>
      </c>
      <c r="M412" s="277">
        <f>_xlfn.XLOOKUP(A412,[27]县本级公共预算支出决算情况表!$A:$A,[27]县本级公共预算支出决算情况表!$H:$H,0)</f>
        <v>0</v>
      </c>
      <c r="N412" s="349" t="str">
        <f t="shared" si="113"/>
        <v>-</v>
      </c>
      <c r="O412" s="350"/>
      <c r="P412" s="21"/>
    </row>
    <row r="413" spans="1:16">
      <c r="A413" s="330">
        <v>2130299</v>
      </c>
      <c r="B413" s="333" t="s">
        <v>548</v>
      </c>
      <c r="C413" s="277">
        <v>2</v>
      </c>
      <c r="D413" s="277">
        <v>2</v>
      </c>
      <c r="E413" s="332">
        <v>9.8506</v>
      </c>
      <c r="F413" s="332">
        <v>0</v>
      </c>
      <c r="G413" s="277">
        <f t="shared" si="114"/>
        <v>11.8506</v>
      </c>
      <c r="H413" s="332">
        <v>0</v>
      </c>
      <c r="I413" s="277">
        <v>0</v>
      </c>
      <c r="J413" s="348">
        <f t="shared" si="112"/>
        <v>0</v>
      </c>
      <c r="K413" s="277">
        <v>0</v>
      </c>
      <c r="L413" s="277">
        <v>0</v>
      </c>
      <c r="M413" s="277">
        <f>_xlfn.XLOOKUP(A413,[27]县本级公共预算支出决算情况表!$A:$A,[27]县本级公共预算支出决算情况表!$H:$H,0)</f>
        <v>533.1494</v>
      </c>
      <c r="N413" s="349">
        <f t="shared" si="113"/>
        <v>-1</v>
      </c>
      <c r="O413" s="350"/>
      <c r="P413" s="21"/>
    </row>
    <row r="414" spans="1:16">
      <c r="A414" s="330">
        <v>21303</v>
      </c>
      <c r="B414" s="331" t="s">
        <v>213</v>
      </c>
      <c r="C414" s="277">
        <v>1811</v>
      </c>
      <c r="D414" s="332">
        <f>SUM(D415:D428)</f>
        <v>1770</v>
      </c>
      <c r="E414" s="332">
        <f>SUM(E415:E428)</f>
        <v>4557.129694</v>
      </c>
      <c r="F414" s="332">
        <f>SUM(F415:F428)</f>
        <v>3212.949</v>
      </c>
      <c r="G414" s="277">
        <f t="shared" si="114"/>
        <v>9540.078694</v>
      </c>
      <c r="H414" s="332">
        <v>4769.000226</v>
      </c>
      <c r="I414" s="277">
        <v>1653.342386</v>
      </c>
      <c r="J414" s="348">
        <f t="shared" si="112"/>
        <v>0.934091743502825</v>
      </c>
      <c r="K414" s="332">
        <f>SUM(K415:K425)</f>
        <v>2655.072596</v>
      </c>
      <c r="L414" s="332">
        <f>SUM(L415:L425)</f>
        <v>460.585244</v>
      </c>
      <c r="M414" s="277">
        <f>_xlfn.XLOOKUP(A414,[27]县本级公共预算支出决算情况表!$A:$A,[27]县本级公共预算支出决算情况表!$H:$H,0)</f>
        <v>3086.135943</v>
      </c>
      <c r="N414" s="349">
        <f t="shared" si="113"/>
        <v>0.545298170295151</v>
      </c>
      <c r="O414" s="350"/>
      <c r="P414" s="21"/>
    </row>
    <row r="415" spans="1:16">
      <c r="A415" s="330">
        <v>2130301</v>
      </c>
      <c r="B415" s="354" t="s">
        <v>335</v>
      </c>
      <c r="C415" s="277">
        <v>1305</v>
      </c>
      <c r="D415" s="277">
        <v>1178</v>
      </c>
      <c r="E415" s="332">
        <v>0</v>
      </c>
      <c r="F415" s="332">
        <v>0</v>
      </c>
      <c r="G415" s="277">
        <f t="shared" si="114"/>
        <v>1178</v>
      </c>
      <c r="H415" s="332">
        <v>1175.193398</v>
      </c>
      <c r="I415" s="277">
        <v>1175.193398</v>
      </c>
      <c r="J415" s="348">
        <f t="shared" si="112"/>
        <v>0.997617485568761</v>
      </c>
      <c r="K415" s="277">
        <v>0</v>
      </c>
      <c r="L415" s="277">
        <v>0</v>
      </c>
      <c r="M415" s="277">
        <f>_xlfn.XLOOKUP(A415,[27]县本级公共预算支出决算情况表!$A:$A,[27]县本级公共预算支出决算情况表!$H:$H,0)</f>
        <v>1289.361609</v>
      </c>
      <c r="N415" s="349">
        <f t="shared" si="113"/>
        <v>-0.0885463086562244</v>
      </c>
      <c r="O415" s="350"/>
      <c r="P415" s="21"/>
    </row>
    <row r="416" spans="1:16">
      <c r="A416" s="330">
        <v>2130302</v>
      </c>
      <c r="B416" s="333" t="s">
        <v>336</v>
      </c>
      <c r="C416" s="277">
        <v>0</v>
      </c>
      <c r="D416" s="277">
        <v>0</v>
      </c>
      <c r="E416" s="332">
        <v>0</v>
      </c>
      <c r="F416" s="332">
        <v>0</v>
      </c>
      <c r="G416" s="277">
        <f t="shared" si="114"/>
        <v>0</v>
      </c>
      <c r="H416" s="332">
        <v>0</v>
      </c>
      <c r="I416" s="277">
        <v>0</v>
      </c>
      <c r="J416" s="348" t="str">
        <f t="shared" ref="J416:J444" si="115">IFERROR(I416/D416,"-")</f>
        <v>-</v>
      </c>
      <c r="K416" s="277">
        <v>0</v>
      </c>
      <c r="L416" s="277">
        <v>0</v>
      </c>
      <c r="M416" s="277">
        <f>_xlfn.XLOOKUP(A416,[27]县本级公共预算支出决算情况表!$A:$A,[27]县本级公共预算支出决算情况表!$H:$H,0)</f>
        <v>29.621396</v>
      </c>
      <c r="N416" s="349">
        <f t="shared" ref="N416:N444" si="116">IFERROR(H416/M416-1,"-")</f>
        <v>-1</v>
      </c>
      <c r="O416" s="350"/>
      <c r="P416" s="21"/>
    </row>
    <row r="417" spans="1:16">
      <c r="A417" s="330">
        <v>2130304</v>
      </c>
      <c r="B417" s="333" t="s">
        <v>549</v>
      </c>
      <c r="C417" s="277">
        <v>60</v>
      </c>
      <c r="D417" s="277">
        <v>134</v>
      </c>
      <c r="E417" s="332">
        <v>4.009132</v>
      </c>
      <c r="F417" s="332">
        <v>0</v>
      </c>
      <c r="G417" s="277">
        <f t="shared" si="114"/>
        <v>138.009132</v>
      </c>
      <c r="H417" s="332">
        <v>29.314997</v>
      </c>
      <c r="I417" s="277">
        <v>28.764157</v>
      </c>
      <c r="J417" s="348">
        <f t="shared" si="115"/>
        <v>0.214657888059702</v>
      </c>
      <c r="K417" s="277">
        <v>0.55084</v>
      </c>
      <c r="L417" s="277">
        <v>0</v>
      </c>
      <c r="M417" s="277">
        <f>_xlfn.XLOOKUP(A417,[27]县本级公共预算支出决算情况表!$A:$A,[27]县本级公共预算支出决算情况表!$H:$H,0)</f>
        <v>96.540168</v>
      </c>
      <c r="N417" s="349">
        <f t="shared" si="116"/>
        <v>-0.696344044066714</v>
      </c>
      <c r="O417" s="350"/>
      <c r="P417" s="21"/>
    </row>
    <row r="418" spans="1:16">
      <c r="A418" s="330">
        <v>2130305</v>
      </c>
      <c r="B418" s="333" t="s">
        <v>550</v>
      </c>
      <c r="C418" s="277">
        <v>121</v>
      </c>
      <c r="D418" s="277">
        <v>184</v>
      </c>
      <c r="E418" s="332">
        <v>1611.232284</v>
      </c>
      <c r="F418" s="332">
        <v>1957.809</v>
      </c>
      <c r="G418" s="277">
        <f t="shared" si="114"/>
        <v>3753.041284</v>
      </c>
      <c r="H418" s="332">
        <v>1106.018074</v>
      </c>
      <c r="I418" s="277">
        <v>281.991893</v>
      </c>
      <c r="J418" s="348">
        <f t="shared" si="115"/>
        <v>1.53256463586957</v>
      </c>
      <c r="K418" s="277">
        <v>374.633045</v>
      </c>
      <c r="L418" s="277">
        <v>449.393136</v>
      </c>
      <c r="M418" s="277">
        <f>_xlfn.XLOOKUP(A418,[27]县本级公共预算支出决算情况表!$A:$A,[27]县本级公共预算支出决算情况表!$H:$H,0)</f>
        <v>875.528209</v>
      </c>
      <c r="N418" s="349">
        <f t="shared" si="116"/>
        <v>0.263258068250317</v>
      </c>
      <c r="O418" s="350"/>
      <c r="P418" s="21"/>
    </row>
    <row r="419" spans="1:16">
      <c r="A419" s="330">
        <v>2130306</v>
      </c>
      <c r="B419" s="333" t="s">
        <v>551</v>
      </c>
      <c r="C419" s="277">
        <v>140</v>
      </c>
      <c r="D419" s="277">
        <v>74</v>
      </c>
      <c r="E419" s="332">
        <v>366.3</v>
      </c>
      <c r="F419" s="332">
        <v>300</v>
      </c>
      <c r="G419" s="277">
        <f t="shared" si="114"/>
        <v>740.3</v>
      </c>
      <c r="H419" s="332">
        <v>119.36241</v>
      </c>
      <c r="I419" s="277">
        <v>38.413699</v>
      </c>
      <c r="J419" s="348">
        <f t="shared" si="115"/>
        <v>0.519104040540541</v>
      </c>
      <c r="K419" s="277">
        <v>77.188711</v>
      </c>
      <c r="L419" s="277">
        <v>3.76</v>
      </c>
      <c r="M419" s="277">
        <f>_xlfn.XLOOKUP(A419,[27]县本级公共预算支出决算情况表!$A:$A,[27]县本级公共预算支出决算情况表!$H:$H,0)</f>
        <v>230.3228</v>
      </c>
      <c r="N419" s="349">
        <f t="shared" si="116"/>
        <v>-0.481760338099398</v>
      </c>
      <c r="O419" s="350"/>
      <c r="P419" s="21"/>
    </row>
    <row r="420" spans="1:16">
      <c r="A420" s="330">
        <v>2130308</v>
      </c>
      <c r="B420" s="333" t="s">
        <v>552</v>
      </c>
      <c r="C420" s="277">
        <v>0</v>
      </c>
      <c r="D420" s="277">
        <v>0</v>
      </c>
      <c r="E420" s="332">
        <v>0</v>
      </c>
      <c r="F420" s="332">
        <v>0</v>
      </c>
      <c r="G420" s="277">
        <f t="shared" si="114"/>
        <v>0</v>
      </c>
      <c r="H420" s="332">
        <v>0</v>
      </c>
      <c r="I420" s="277">
        <v>0</v>
      </c>
      <c r="J420" s="348" t="str">
        <f t="shared" si="115"/>
        <v>-</v>
      </c>
      <c r="K420" s="277">
        <v>0</v>
      </c>
      <c r="L420" s="277">
        <v>0</v>
      </c>
      <c r="M420" s="277">
        <f>_xlfn.XLOOKUP(A420,[27]县本级公共预算支出决算情况表!$A:$A,[27]县本级公共预算支出决算情况表!$H:$H,0)</f>
        <v>0</v>
      </c>
      <c r="N420" s="349" t="str">
        <f t="shared" si="116"/>
        <v>-</v>
      </c>
      <c r="O420" s="350"/>
      <c r="P420" s="21"/>
    </row>
    <row r="421" spans="1:16">
      <c r="A421" s="330">
        <v>2130310</v>
      </c>
      <c r="B421" s="333" t="s">
        <v>553</v>
      </c>
      <c r="C421" s="277">
        <v>0</v>
      </c>
      <c r="D421" s="277">
        <v>0</v>
      </c>
      <c r="E421" s="332">
        <v>117.008278</v>
      </c>
      <c r="F421" s="332">
        <v>0</v>
      </c>
      <c r="G421" s="277">
        <f t="shared" si="114"/>
        <v>117.008278</v>
      </c>
      <c r="H421" s="332">
        <v>0</v>
      </c>
      <c r="I421" s="277">
        <v>0</v>
      </c>
      <c r="J421" s="348" t="str">
        <f t="shared" si="115"/>
        <v>-</v>
      </c>
      <c r="K421" s="277">
        <v>0</v>
      </c>
      <c r="L421" s="277">
        <v>0</v>
      </c>
      <c r="M421" s="277">
        <f>_xlfn.XLOOKUP(A421,[27]县本级公共预算支出决算情况表!$A:$A,[27]县本级公共预算支出决算情况表!$H:$H,0)</f>
        <v>282.991722</v>
      </c>
      <c r="N421" s="349">
        <f t="shared" si="116"/>
        <v>-1</v>
      </c>
      <c r="O421" s="350"/>
      <c r="P421" s="21"/>
    </row>
    <row r="422" spans="1:16">
      <c r="A422" s="330">
        <v>2130311</v>
      </c>
      <c r="B422" s="333" t="s">
        <v>554</v>
      </c>
      <c r="C422" s="277">
        <v>32</v>
      </c>
      <c r="D422" s="277">
        <v>32</v>
      </c>
      <c r="E422" s="332">
        <v>220</v>
      </c>
      <c r="F422" s="332">
        <v>0</v>
      </c>
      <c r="G422" s="277">
        <f t="shared" si="114"/>
        <v>252</v>
      </c>
      <c r="H422" s="332">
        <v>16.96</v>
      </c>
      <c r="I422" s="277">
        <v>12.96</v>
      </c>
      <c r="J422" s="348">
        <f t="shared" si="115"/>
        <v>0.405</v>
      </c>
      <c r="K422" s="277">
        <v>4</v>
      </c>
      <c r="L422" s="277">
        <v>0</v>
      </c>
      <c r="M422" s="277">
        <f>_xlfn.XLOOKUP(A422,[27]县本级公共预算支出决算情况表!$A:$A,[27]县本级公共预算支出决算情况表!$H:$H,0)</f>
        <v>26.06</v>
      </c>
      <c r="N422" s="349">
        <f t="shared" si="116"/>
        <v>-0.349194167306216</v>
      </c>
      <c r="O422" s="350"/>
      <c r="P422" s="21"/>
    </row>
    <row r="423" spans="1:16">
      <c r="A423" s="330">
        <v>2130314</v>
      </c>
      <c r="B423" s="333" t="s">
        <v>555</v>
      </c>
      <c r="C423" s="277">
        <v>28</v>
      </c>
      <c r="D423" s="277">
        <v>33</v>
      </c>
      <c r="E423" s="332">
        <v>1009</v>
      </c>
      <c r="F423" s="332">
        <v>481.14</v>
      </c>
      <c r="G423" s="277">
        <f t="shared" si="114"/>
        <v>1523.14</v>
      </c>
      <c r="H423" s="332">
        <v>1047.636506</v>
      </c>
      <c r="I423" s="277">
        <v>31.504398</v>
      </c>
      <c r="J423" s="348">
        <f t="shared" si="115"/>
        <v>0.954678727272727</v>
      </c>
      <c r="K423" s="277">
        <v>1008.7</v>
      </c>
      <c r="L423" s="277">
        <v>7.432108</v>
      </c>
      <c r="M423" s="277">
        <f>_xlfn.XLOOKUP(A423,[27]县本级公共预算支出决算情况表!$A:$A,[27]县本级公共预算支出决算情况表!$H:$H,0)</f>
        <v>39.85538</v>
      </c>
      <c r="N423" s="349">
        <f t="shared" si="116"/>
        <v>25.2859495004188</v>
      </c>
      <c r="O423" s="350"/>
      <c r="P423" s="21"/>
    </row>
    <row r="424" spans="1:16">
      <c r="A424" s="330">
        <v>2130315</v>
      </c>
      <c r="B424" s="333" t="s">
        <v>556</v>
      </c>
      <c r="C424" s="277">
        <v>26</v>
      </c>
      <c r="D424" s="277">
        <v>36</v>
      </c>
      <c r="E424" s="332">
        <v>0</v>
      </c>
      <c r="F424" s="332">
        <v>10</v>
      </c>
      <c r="G424" s="277">
        <f t="shared" si="114"/>
        <v>46</v>
      </c>
      <c r="H424" s="332">
        <v>16.864841</v>
      </c>
      <c r="I424" s="277">
        <v>16.864841</v>
      </c>
      <c r="J424" s="348">
        <f t="shared" si="115"/>
        <v>0.468467805555556</v>
      </c>
      <c r="K424" s="277">
        <v>0</v>
      </c>
      <c r="L424" s="277">
        <v>0</v>
      </c>
      <c r="M424" s="277">
        <f>_xlfn.XLOOKUP(A424,[27]县本级公共预算支出决算情况表!$A:$A,[27]县本级公共预算支出决算情况表!$H:$H,0)</f>
        <v>177.494659</v>
      </c>
      <c r="N424" s="349">
        <f t="shared" si="116"/>
        <v>-0.904983952221345</v>
      </c>
      <c r="O424" s="350"/>
      <c r="P424" s="21"/>
    </row>
    <row r="425" spans="1:16">
      <c r="A425" s="330">
        <v>2130316</v>
      </c>
      <c r="B425" s="333" t="s">
        <v>557</v>
      </c>
      <c r="C425" s="277">
        <v>0</v>
      </c>
      <c r="D425" s="277">
        <v>0</v>
      </c>
      <c r="E425" s="332">
        <v>1210.64</v>
      </c>
      <c r="F425" s="332">
        <v>305</v>
      </c>
      <c r="G425" s="277">
        <f t="shared" si="114"/>
        <v>1515.64</v>
      </c>
      <c r="H425" s="332">
        <v>1190</v>
      </c>
      <c r="I425" s="277">
        <v>0</v>
      </c>
      <c r="J425" s="348" t="str">
        <f t="shared" si="115"/>
        <v>-</v>
      </c>
      <c r="K425" s="277">
        <v>1190</v>
      </c>
      <c r="L425" s="277">
        <v>0</v>
      </c>
      <c r="M425" s="277">
        <f>_xlfn.XLOOKUP(A425,[27]县本级公共预算支出决算情况表!$A:$A,[27]县本级公共预算支出决算情况表!$H:$H,0)</f>
        <v>28.36</v>
      </c>
      <c r="N425" s="349">
        <f t="shared" si="116"/>
        <v>40.9605077574048</v>
      </c>
      <c r="O425" s="350"/>
      <c r="P425" s="21"/>
    </row>
    <row r="426" spans="1:16">
      <c r="A426" s="330">
        <v>2130319</v>
      </c>
      <c r="B426" s="333" t="s">
        <v>558</v>
      </c>
      <c r="C426" s="277">
        <v>99</v>
      </c>
      <c r="D426" s="277">
        <v>99</v>
      </c>
      <c r="E426" s="332">
        <v>0</v>
      </c>
      <c r="F426" s="332">
        <v>0</v>
      </c>
      <c r="G426" s="277">
        <f t="shared" si="114"/>
        <v>99</v>
      </c>
      <c r="H426" s="332">
        <v>66.81</v>
      </c>
      <c r="I426" s="277">
        <v>66.81</v>
      </c>
      <c r="J426" s="348">
        <f t="shared" si="115"/>
        <v>0.674848484848485</v>
      </c>
      <c r="K426" s="277">
        <v>0</v>
      </c>
      <c r="L426" s="277">
        <v>0</v>
      </c>
      <c r="M426" s="277">
        <f>_xlfn.XLOOKUP(A426,[27]县本级公共预算支出决算情况表!$A:$A,[27]县本级公共预算支出决算情况表!$H:$H,0)</f>
        <v>10</v>
      </c>
      <c r="N426" s="349">
        <f t="shared" si="116"/>
        <v>5.681</v>
      </c>
      <c r="O426" s="350"/>
      <c r="P426" s="21"/>
    </row>
    <row r="427" ht="24" spans="1:16">
      <c r="A427" s="330">
        <v>2130321</v>
      </c>
      <c r="B427" s="333" t="s">
        <v>559</v>
      </c>
      <c r="C427" s="277">
        <v>0</v>
      </c>
      <c r="D427" s="277">
        <v>0</v>
      </c>
      <c r="E427" s="332">
        <v>0</v>
      </c>
      <c r="F427" s="332">
        <v>159</v>
      </c>
      <c r="G427" s="277">
        <f t="shared" si="114"/>
        <v>159</v>
      </c>
      <c r="H427" s="332">
        <v>0</v>
      </c>
      <c r="I427" s="277">
        <v>0</v>
      </c>
      <c r="J427" s="348" t="str">
        <f t="shared" si="115"/>
        <v>-</v>
      </c>
      <c r="K427" s="277">
        <v>0</v>
      </c>
      <c r="L427" s="277">
        <v>0</v>
      </c>
      <c r="M427" s="277">
        <f>_xlfn.XLOOKUP(A427,[27]县本级公共预算支出决算情况表!$A:$A,[27]县本级公共预算支出决算情况表!$H:$H,0)</f>
        <v>0</v>
      </c>
      <c r="N427" s="349" t="str">
        <f t="shared" si="116"/>
        <v>-</v>
      </c>
      <c r="O427" s="350"/>
      <c r="P427" s="21"/>
    </row>
    <row r="428" spans="1:16">
      <c r="A428" s="330">
        <v>2130399</v>
      </c>
      <c r="B428" s="333" t="s">
        <v>560</v>
      </c>
      <c r="C428" s="277">
        <v>0</v>
      </c>
      <c r="D428" s="277">
        <v>0</v>
      </c>
      <c r="E428" s="332">
        <v>18.94</v>
      </c>
      <c r="F428" s="332">
        <v>0</v>
      </c>
      <c r="G428" s="277">
        <f t="shared" si="114"/>
        <v>18.94</v>
      </c>
      <c r="H428" s="332">
        <v>0.84</v>
      </c>
      <c r="I428" s="277">
        <v>0</v>
      </c>
      <c r="J428" s="348" t="str">
        <f t="shared" si="115"/>
        <v>-</v>
      </c>
      <c r="K428" s="277">
        <v>0.84</v>
      </c>
      <c r="L428" s="277">
        <v>0</v>
      </c>
      <c r="M428" s="277">
        <f>_xlfn.XLOOKUP(A428,[27]县本级公共预算支出决算情况表!$A:$A,[27]县本级公共预算支出决算情况表!$H:$H,0)</f>
        <v>0</v>
      </c>
      <c r="N428" s="349" t="str">
        <f t="shared" si="116"/>
        <v>-</v>
      </c>
      <c r="O428" s="350"/>
      <c r="P428" s="21"/>
    </row>
    <row r="429" spans="1:16">
      <c r="A429" s="330">
        <v>21305</v>
      </c>
      <c r="B429" s="331" t="s">
        <v>561</v>
      </c>
      <c r="C429" s="277">
        <v>227</v>
      </c>
      <c r="D429" s="332">
        <f>SUM(D430:D432)</f>
        <v>227</v>
      </c>
      <c r="E429" s="332">
        <f>SUM(E430:E432)</f>
        <v>127</v>
      </c>
      <c r="F429" s="332">
        <f>SUM(F430:F432)</f>
        <v>5315</v>
      </c>
      <c r="G429" s="277">
        <f t="shared" si="114"/>
        <v>5669</v>
      </c>
      <c r="H429" s="332">
        <v>3412.913538</v>
      </c>
      <c r="I429" s="277">
        <v>217.0271</v>
      </c>
      <c r="J429" s="348">
        <f t="shared" si="115"/>
        <v>0.956066519823789</v>
      </c>
      <c r="K429" s="332">
        <f t="shared" ref="K429:M429" si="117">SUM(K430:K432)</f>
        <v>47</v>
      </c>
      <c r="L429" s="332">
        <f t="shared" si="117"/>
        <v>3148.886438</v>
      </c>
      <c r="M429" s="277">
        <f>_xlfn.XLOOKUP(A429,[27]县本级公共预算支出决算情况表!$A:$A,[27]县本级公共预算支出决算情况表!$H:$H,0)</f>
        <v>6283.574</v>
      </c>
      <c r="N429" s="349">
        <f t="shared" si="116"/>
        <v>-0.456851540540463</v>
      </c>
      <c r="O429" s="350"/>
      <c r="P429" s="21"/>
    </row>
    <row r="430" spans="1:16">
      <c r="A430" s="330">
        <v>2130504</v>
      </c>
      <c r="B430" s="333" t="s">
        <v>562</v>
      </c>
      <c r="C430" s="277">
        <v>0</v>
      </c>
      <c r="D430" s="277">
        <v>0</v>
      </c>
      <c r="E430" s="332">
        <v>0</v>
      </c>
      <c r="F430" s="332">
        <v>0</v>
      </c>
      <c r="G430" s="277">
        <f t="shared" si="114"/>
        <v>0</v>
      </c>
      <c r="H430" s="332">
        <v>0</v>
      </c>
      <c r="I430" s="277">
        <v>0</v>
      </c>
      <c r="J430" s="348" t="str">
        <f t="shared" si="115"/>
        <v>-</v>
      </c>
      <c r="K430" s="277">
        <v>0</v>
      </c>
      <c r="L430" s="277">
        <v>0</v>
      </c>
      <c r="M430" s="277">
        <f>_xlfn.XLOOKUP(A430,[27]县本级公共预算支出决算情况表!$A:$A,[27]县本级公共预算支出决算情况表!$H:$H,0)</f>
        <v>411.4</v>
      </c>
      <c r="N430" s="349">
        <f t="shared" si="116"/>
        <v>-1</v>
      </c>
      <c r="O430" s="350"/>
      <c r="P430" s="21"/>
    </row>
    <row r="431" spans="1:16">
      <c r="A431" s="330">
        <v>2130505</v>
      </c>
      <c r="B431" s="333" t="s">
        <v>563</v>
      </c>
      <c r="C431" s="277">
        <v>227</v>
      </c>
      <c r="D431" s="277">
        <v>227</v>
      </c>
      <c r="E431" s="332">
        <v>127</v>
      </c>
      <c r="F431" s="332">
        <v>4850</v>
      </c>
      <c r="G431" s="277">
        <f t="shared" si="114"/>
        <v>5204</v>
      </c>
      <c r="H431" s="332">
        <v>3209.473538</v>
      </c>
      <c r="I431" s="277">
        <v>217.0271</v>
      </c>
      <c r="J431" s="348">
        <f t="shared" si="115"/>
        <v>0.956066519823789</v>
      </c>
      <c r="K431" s="277">
        <v>47</v>
      </c>
      <c r="L431" s="277">
        <v>2945.446438</v>
      </c>
      <c r="M431" s="277">
        <f>_xlfn.XLOOKUP(A431,[27]县本级公共预算支出决算情况表!$A:$A,[27]县本级公共预算支出决算情况表!$H:$H,0)</f>
        <v>5501.174</v>
      </c>
      <c r="N431" s="349">
        <f t="shared" si="116"/>
        <v>-0.41658388954794</v>
      </c>
      <c r="O431" s="350"/>
      <c r="P431" s="21"/>
    </row>
    <row r="432" ht="24" spans="1:16">
      <c r="A432" s="330">
        <v>2130599</v>
      </c>
      <c r="B432" s="333" t="s">
        <v>564</v>
      </c>
      <c r="C432" s="277">
        <v>0</v>
      </c>
      <c r="D432" s="277">
        <v>0</v>
      </c>
      <c r="E432" s="332">
        <v>0</v>
      </c>
      <c r="F432" s="332">
        <v>465</v>
      </c>
      <c r="G432" s="277">
        <f t="shared" si="114"/>
        <v>465</v>
      </c>
      <c r="H432" s="332">
        <v>203.44</v>
      </c>
      <c r="I432" s="277">
        <v>0</v>
      </c>
      <c r="J432" s="348" t="str">
        <f t="shared" si="115"/>
        <v>-</v>
      </c>
      <c r="K432" s="277">
        <v>0</v>
      </c>
      <c r="L432" s="277">
        <v>203.44</v>
      </c>
      <c r="M432" s="277">
        <f>_xlfn.XLOOKUP(A432,[27]县本级公共预算支出决算情况表!$A:$A,[27]县本级公共预算支出决算情况表!$H:$H,0)</f>
        <v>371</v>
      </c>
      <c r="N432" s="349">
        <f t="shared" si="116"/>
        <v>-0.451644204851752</v>
      </c>
      <c r="O432" s="350"/>
      <c r="P432" s="21"/>
    </row>
    <row r="433" spans="1:16">
      <c r="A433" s="330">
        <v>21307</v>
      </c>
      <c r="B433" s="331" t="s">
        <v>215</v>
      </c>
      <c r="C433" s="277">
        <v>2003</v>
      </c>
      <c r="D433" s="332">
        <f>SUM(D434:D437)</f>
        <v>2536</v>
      </c>
      <c r="E433" s="332">
        <f>SUM(E434:E437)</f>
        <v>1220.495662</v>
      </c>
      <c r="F433" s="332">
        <f>SUM(F434:F437)</f>
        <v>2345.13</v>
      </c>
      <c r="G433" s="277">
        <f t="shared" si="114"/>
        <v>6101.625662</v>
      </c>
      <c r="H433" s="332">
        <v>2437.684557</v>
      </c>
      <c r="I433" s="277">
        <v>1663.334653</v>
      </c>
      <c r="J433" s="348">
        <f t="shared" si="115"/>
        <v>0.655889058753943</v>
      </c>
      <c r="K433" s="332">
        <f t="shared" ref="K433:M433" si="118">SUM(K434:K437)</f>
        <v>154.03152</v>
      </c>
      <c r="L433" s="332">
        <f t="shared" si="118"/>
        <v>620.318384</v>
      </c>
      <c r="M433" s="277">
        <f>_xlfn.XLOOKUP(A433,[27]县本级公共预算支出决算情况表!$A:$A,[27]县本级公共预算支出决算情况表!$H:$H,0)</f>
        <v>4805.835917</v>
      </c>
      <c r="N433" s="349">
        <f t="shared" si="116"/>
        <v>-0.492765754157977</v>
      </c>
      <c r="O433" s="350"/>
      <c r="P433" s="21"/>
    </row>
    <row r="434" spans="1:16">
      <c r="A434" s="330">
        <v>2130701</v>
      </c>
      <c r="B434" s="333" t="s">
        <v>565</v>
      </c>
      <c r="C434" s="277">
        <v>80</v>
      </c>
      <c r="D434" s="277">
        <v>80</v>
      </c>
      <c r="E434" s="332">
        <v>858.97333</v>
      </c>
      <c r="F434" s="332">
        <v>1179</v>
      </c>
      <c r="G434" s="277">
        <f t="shared" si="114"/>
        <v>2117.97333</v>
      </c>
      <c r="H434" s="332">
        <v>307.674876</v>
      </c>
      <c r="I434" s="277">
        <v>-32.064312</v>
      </c>
      <c r="J434" s="348">
        <f t="shared" si="115"/>
        <v>-0.4008039</v>
      </c>
      <c r="K434" s="277">
        <v>137.909188</v>
      </c>
      <c r="L434" s="277">
        <v>201.83</v>
      </c>
      <c r="M434" s="277">
        <f>_xlfn.XLOOKUP(A434,[27]县本级公共预算支出决算情况表!$A:$A,[27]县本级公共预算支出决算情况表!$H:$H,0)</f>
        <v>754.919954</v>
      </c>
      <c r="N434" s="349">
        <f t="shared" si="116"/>
        <v>-0.592440397992182</v>
      </c>
      <c r="O434" s="350"/>
      <c r="P434" s="21"/>
    </row>
    <row r="435" ht="24" spans="1:16">
      <c r="A435" s="330">
        <v>2130705</v>
      </c>
      <c r="B435" s="333" t="s">
        <v>566</v>
      </c>
      <c r="C435" s="277">
        <v>1923</v>
      </c>
      <c r="D435" s="277">
        <v>2456</v>
      </c>
      <c r="E435" s="332">
        <v>45.4</v>
      </c>
      <c r="F435" s="332">
        <v>1166.13</v>
      </c>
      <c r="G435" s="277">
        <f t="shared" si="114"/>
        <v>3667.53</v>
      </c>
      <c r="H435" s="332">
        <v>2113.887349</v>
      </c>
      <c r="I435" s="277">
        <v>1695.398965</v>
      </c>
      <c r="J435" s="348">
        <f t="shared" si="115"/>
        <v>0.690309024837134</v>
      </c>
      <c r="K435" s="277">
        <v>0</v>
      </c>
      <c r="L435" s="277">
        <v>418.488384</v>
      </c>
      <c r="M435" s="277">
        <f>_xlfn.XLOOKUP(A435,[27]县本级公共预算支出决算情况表!$A:$A,[27]县本级公共预算支出决算情况表!$H:$H,0)</f>
        <v>3694.536754</v>
      </c>
      <c r="N435" s="349">
        <f t="shared" si="116"/>
        <v>-0.427834261843156</v>
      </c>
      <c r="O435" s="350"/>
      <c r="P435" s="21"/>
    </row>
    <row r="436" spans="1:16">
      <c r="A436" s="330">
        <v>2130706</v>
      </c>
      <c r="B436" s="333" t="s">
        <v>567</v>
      </c>
      <c r="C436" s="277">
        <v>0</v>
      </c>
      <c r="D436" s="277">
        <v>0</v>
      </c>
      <c r="E436" s="332">
        <v>300</v>
      </c>
      <c r="F436" s="332">
        <v>0</v>
      </c>
      <c r="G436" s="277">
        <f t="shared" si="114"/>
        <v>300</v>
      </c>
      <c r="H436" s="332">
        <v>0</v>
      </c>
      <c r="I436" s="277">
        <v>0</v>
      </c>
      <c r="J436" s="348" t="str">
        <f t="shared" si="115"/>
        <v>-</v>
      </c>
      <c r="K436" s="277">
        <v>0</v>
      </c>
      <c r="L436" s="277">
        <v>0</v>
      </c>
      <c r="M436" s="277">
        <f>_xlfn.XLOOKUP(A436,[27]县本级公共预算支出决算情况表!$A:$A,[27]县本级公共预算支出决算情况表!$H:$H,0)</f>
        <v>285.555606</v>
      </c>
      <c r="N436" s="349">
        <f t="shared" si="116"/>
        <v>-1</v>
      </c>
      <c r="O436" s="350"/>
      <c r="P436" s="21"/>
    </row>
    <row r="437" spans="1:16">
      <c r="A437" s="330">
        <v>2130799</v>
      </c>
      <c r="B437" s="333" t="s">
        <v>568</v>
      </c>
      <c r="C437" s="277">
        <v>0</v>
      </c>
      <c r="D437" s="277">
        <v>0</v>
      </c>
      <c r="E437" s="332">
        <v>16.122332</v>
      </c>
      <c r="F437" s="332">
        <v>0</v>
      </c>
      <c r="G437" s="277">
        <f t="shared" si="114"/>
        <v>16.122332</v>
      </c>
      <c r="H437" s="332">
        <v>16.122332</v>
      </c>
      <c r="I437" s="277">
        <v>0</v>
      </c>
      <c r="J437" s="348" t="str">
        <f t="shared" si="115"/>
        <v>-</v>
      </c>
      <c r="K437" s="277">
        <v>16.122332</v>
      </c>
      <c r="L437" s="277">
        <v>0</v>
      </c>
      <c r="M437" s="277">
        <f>_xlfn.XLOOKUP(A437,[27]县本级公共预算支出决算情况表!$A:$A,[27]县本级公共预算支出决算情况表!$H:$H,0)</f>
        <v>70.823603</v>
      </c>
      <c r="N437" s="349">
        <f t="shared" si="116"/>
        <v>-0.772359336194743</v>
      </c>
      <c r="O437" s="350"/>
      <c r="P437" s="21"/>
    </row>
    <row r="438" spans="1:16">
      <c r="A438" s="330">
        <v>21308</v>
      </c>
      <c r="B438" s="331" t="s">
        <v>216</v>
      </c>
      <c r="C438" s="277">
        <v>10</v>
      </c>
      <c r="D438" s="332">
        <f>SUM(D439:D441)</f>
        <v>10</v>
      </c>
      <c r="E438" s="332">
        <f>SUM(E439:E441)</f>
        <v>42.345131</v>
      </c>
      <c r="F438" s="332">
        <f>SUM(F439:F441)</f>
        <v>57</v>
      </c>
      <c r="G438" s="277">
        <f t="shared" si="114"/>
        <v>109.345131</v>
      </c>
      <c r="H438" s="332">
        <v>63.817663</v>
      </c>
      <c r="I438" s="277">
        <v>0</v>
      </c>
      <c r="J438" s="348">
        <f t="shared" si="115"/>
        <v>0</v>
      </c>
      <c r="K438" s="332">
        <f>SUM(K439:K441)</f>
        <v>6.817663</v>
      </c>
      <c r="L438" s="332">
        <f>SUM(L439:L441)</f>
        <v>57</v>
      </c>
      <c r="M438" s="277">
        <f>_xlfn.XLOOKUP(A438,[27]县本级公共预算支出决算情况表!$A:$A,[27]县本级公共预算支出决算情况表!$H:$H,0)</f>
        <v>294.99109</v>
      </c>
      <c r="N438" s="349">
        <f t="shared" si="116"/>
        <v>-0.78366240485433</v>
      </c>
      <c r="O438" s="350"/>
      <c r="P438" s="21"/>
    </row>
    <row r="439" spans="1:16">
      <c r="A439" s="330">
        <v>2130803</v>
      </c>
      <c r="B439" s="333" t="s">
        <v>569</v>
      </c>
      <c r="C439" s="277">
        <v>0</v>
      </c>
      <c r="D439" s="277">
        <v>0</v>
      </c>
      <c r="E439" s="332">
        <v>0</v>
      </c>
      <c r="F439" s="332">
        <v>0</v>
      </c>
      <c r="G439" s="277">
        <f t="shared" si="114"/>
        <v>0</v>
      </c>
      <c r="H439" s="332">
        <v>0</v>
      </c>
      <c r="I439" s="277">
        <v>0</v>
      </c>
      <c r="J439" s="348" t="str">
        <f t="shared" si="115"/>
        <v>-</v>
      </c>
      <c r="K439" s="277">
        <v>0</v>
      </c>
      <c r="L439" s="277">
        <v>0</v>
      </c>
      <c r="M439" s="277">
        <f>_xlfn.XLOOKUP(A439,[27]县本级公共预算支出决算情况表!$A:$A,[27]县本级公共预算支出决算情况表!$H:$H,0)</f>
        <v>6.3</v>
      </c>
      <c r="N439" s="349">
        <f t="shared" si="116"/>
        <v>-1</v>
      </c>
      <c r="O439" s="350"/>
      <c r="P439" s="21"/>
    </row>
    <row r="440" spans="1:16">
      <c r="A440" s="330">
        <v>2130804</v>
      </c>
      <c r="B440" s="333" t="s">
        <v>570</v>
      </c>
      <c r="C440" s="277">
        <v>10</v>
      </c>
      <c r="D440" s="277">
        <v>10</v>
      </c>
      <c r="E440" s="332">
        <v>42.345131</v>
      </c>
      <c r="F440" s="332">
        <v>0</v>
      </c>
      <c r="G440" s="277">
        <f t="shared" si="114"/>
        <v>52.345131</v>
      </c>
      <c r="H440" s="332">
        <v>6.817663</v>
      </c>
      <c r="I440" s="277">
        <v>0</v>
      </c>
      <c r="J440" s="348">
        <f t="shared" si="115"/>
        <v>0</v>
      </c>
      <c r="K440" s="277">
        <v>6.817663</v>
      </c>
      <c r="L440" s="277">
        <v>0</v>
      </c>
      <c r="M440" s="277">
        <f>_xlfn.XLOOKUP(A440,[27]县本级公共预算支出决算情况表!$A:$A,[27]县本级公共预算支出决算情况表!$H:$H,0)</f>
        <v>288.69109</v>
      </c>
      <c r="N440" s="349">
        <f t="shared" si="116"/>
        <v>-0.976384227860998</v>
      </c>
      <c r="O440" s="350"/>
      <c r="P440" s="21"/>
    </row>
    <row r="441" spans="1:16">
      <c r="A441" s="330">
        <v>2130899</v>
      </c>
      <c r="B441" s="331" t="s">
        <v>571</v>
      </c>
      <c r="C441" s="277">
        <v>0</v>
      </c>
      <c r="D441" s="277">
        <v>0</v>
      </c>
      <c r="E441" s="332">
        <v>0</v>
      </c>
      <c r="F441" s="332">
        <v>57</v>
      </c>
      <c r="G441" s="277">
        <f t="shared" si="114"/>
        <v>57</v>
      </c>
      <c r="H441" s="332">
        <v>57</v>
      </c>
      <c r="I441" s="277">
        <v>0</v>
      </c>
      <c r="J441" s="348" t="str">
        <f t="shared" si="115"/>
        <v>-</v>
      </c>
      <c r="K441" s="277">
        <v>0</v>
      </c>
      <c r="L441" s="277">
        <v>57</v>
      </c>
      <c r="M441" s="277">
        <f>_xlfn.XLOOKUP(A441,[27]县本级公共预算支出决算情况表!$A:$A,[27]县本级公共预算支出决算情况表!$H:$H,0)</f>
        <v>0</v>
      </c>
      <c r="N441" s="349" t="str">
        <f t="shared" si="116"/>
        <v>-</v>
      </c>
      <c r="O441" s="350"/>
      <c r="P441" s="21"/>
    </row>
    <row r="442" spans="1:16">
      <c r="A442" s="330">
        <v>21399</v>
      </c>
      <c r="B442" s="331" t="s">
        <v>217</v>
      </c>
      <c r="C442" s="277">
        <v>132</v>
      </c>
      <c r="D442" s="332">
        <f>SUM(D443)</f>
        <v>132</v>
      </c>
      <c r="E442" s="332">
        <f>SUM(E443)</f>
        <v>350.79</v>
      </c>
      <c r="F442" s="332">
        <f>SUM(F443)</f>
        <v>366.566307</v>
      </c>
      <c r="G442" s="277">
        <f t="shared" si="114"/>
        <v>849.356307</v>
      </c>
      <c r="H442" s="332">
        <v>359.009596</v>
      </c>
      <c r="I442" s="277">
        <v>57.469099</v>
      </c>
      <c r="J442" s="348">
        <f t="shared" si="115"/>
        <v>0.435371962121212</v>
      </c>
      <c r="K442" s="332">
        <f t="shared" ref="K442:M442" si="119">SUM(K443)</f>
        <v>63.640497</v>
      </c>
      <c r="L442" s="332">
        <f t="shared" si="119"/>
        <v>237.9</v>
      </c>
      <c r="M442" s="277">
        <f>_xlfn.XLOOKUP(A442,[27]县本级公共预算支出决算情况表!$A:$A,[27]县本级公共预算支出决算情况表!$H:$H,0)</f>
        <v>1187.96715</v>
      </c>
      <c r="N442" s="349">
        <f t="shared" si="116"/>
        <v>-0.69779501394462</v>
      </c>
      <c r="O442" s="350"/>
      <c r="P442" s="21"/>
    </row>
    <row r="443" ht="16" customHeight="1" spans="1:16">
      <c r="A443" s="330">
        <v>2139999</v>
      </c>
      <c r="B443" s="333" t="s">
        <v>217</v>
      </c>
      <c r="C443" s="277">
        <v>132</v>
      </c>
      <c r="D443" s="277">
        <v>132</v>
      </c>
      <c r="E443" s="332">
        <v>350.79</v>
      </c>
      <c r="F443" s="332">
        <v>366.566307</v>
      </c>
      <c r="G443" s="277">
        <f t="shared" si="114"/>
        <v>849.356307</v>
      </c>
      <c r="H443" s="332">
        <v>359.009596</v>
      </c>
      <c r="I443" s="277">
        <v>57.469099</v>
      </c>
      <c r="J443" s="348">
        <f t="shared" si="115"/>
        <v>0.435371962121212</v>
      </c>
      <c r="K443" s="277">
        <v>63.640497</v>
      </c>
      <c r="L443" s="277">
        <v>237.9</v>
      </c>
      <c r="M443" s="277">
        <f>_xlfn.XLOOKUP(A443,[27]县本级公共预算支出决算情况表!$A:$A,[27]县本级公共预算支出决算情况表!$H:$H,0)</f>
        <v>1187.96715</v>
      </c>
      <c r="N443" s="349">
        <f t="shared" si="116"/>
        <v>-0.69779501394462</v>
      </c>
      <c r="O443" s="350"/>
      <c r="P443" s="21"/>
    </row>
    <row r="444" spans="1:16">
      <c r="A444" s="327">
        <v>214</v>
      </c>
      <c r="B444" s="328" t="s">
        <v>218</v>
      </c>
      <c r="C444" s="329">
        <v>2138</v>
      </c>
      <c r="D444" s="352">
        <f>SUM(D445,D454,D456)</f>
        <v>2232</v>
      </c>
      <c r="E444" s="352">
        <f>SUM(E445,E454,E456)</f>
        <v>0</v>
      </c>
      <c r="F444" s="352">
        <f>SUM(F445,F454,F456)</f>
        <v>2403.26</v>
      </c>
      <c r="G444" s="329">
        <f t="shared" si="114"/>
        <v>4635.26</v>
      </c>
      <c r="H444" s="352">
        <f>SUM(H445,H454,H456)</f>
        <v>5509.753788</v>
      </c>
      <c r="I444" s="329">
        <v>5228.843788</v>
      </c>
      <c r="J444" s="346">
        <f t="shared" si="115"/>
        <v>2.34267194802867</v>
      </c>
      <c r="K444" s="352">
        <f t="shared" ref="K444:M444" si="120">SUM(K445,K454,K456)</f>
        <v>0</v>
      </c>
      <c r="L444" s="352">
        <f t="shared" si="120"/>
        <v>280.91</v>
      </c>
      <c r="M444" s="329">
        <f>_xlfn.XLOOKUP(A444,[27]县本级公共预算支出决算情况表!$A:$A,[27]县本级公共预算支出决算情况表!$H:$H,0)</f>
        <v>1638.827499</v>
      </c>
      <c r="N444" s="344">
        <f t="shared" si="116"/>
        <v>2.36200960220768</v>
      </c>
      <c r="O444" s="350"/>
      <c r="P444" s="21"/>
    </row>
    <row r="445" spans="1:16">
      <c r="A445" s="330">
        <v>21401</v>
      </c>
      <c r="B445" s="331" t="s">
        <v>219</v>
      </c>
      <c r="C445" s="277">
        <v>2138</v>
      </c>
      <c r="D445" s="332">
        <f>SUM(D446:D450)</f>
        <v>2232</v>
      </c>
      <c r="E445" s="332">
        <f>SUM(E446:E450)</f>
        <v>0</v>
      </c>
      <c r="F445" s="332">
        <f>SUM(F446:F450)</f>
        <v>2403.26</v>
      </c>
      <c r="G445" s="277">
        <f t="shared" si="114"/>
        <v>4635.26</v>
      </c>
      <c r="H445" s="332">
        <v>5509.753788</v>
      </c>
      <c r="I445" s="277">
        <v>5228.843788</v>
      </c>
      <c r="J445" s="348">
        <f t="shared" ref="J445:J459" si="121">IFERROR(I445/D445,"-")</f>
        <v>2.34267194802867</v>
      </c>
      <c r="K445" s="332">
        <f t="shared" ref="K445:M445" si="122">SUM(K446:K450)</f>
        <v>0</v>
      </c>
      <c r="L445" s="332">
        <f t="shared" si="122"/>
        <v>280.91</v>
      </c>
      <c r="M445" s="277">
        <f>_xlfn.XLOOKUP(A445,[27]县本级公共预算支出决算情况表!$A:$A,[27]县本级公共预算支出决算情况表!$H:$H,0)</f>
        <v>1428.827499</v>
      </c>
      <c r="N445" s="349">
        <f t="shared" ref="N445:N459" si="123">IFERROR(H445/M445-1,"-")</f>
        <v>2.85613644184209</v>
      </c>
      <c r="O445" s="350"/>
      <c r="P445" s="21"/>
    </row>
    <row r="446" spans="1:16">
      <c r="A446" s="330">
        <v>2140101</v>
      </c>
      <c r="B446" s="333" t="s">
        <v>335</v>
      </c>
      <c r="C446" s="277">
        <v>301</v>
      </c>
      <c r="D446" s="277">
        <v>345</v>
      </c>
      <c r="E446" s="332">
        <v>0</v>
      </c>
      <c r="F446" s="332">
        <v>0</v>
      </c>
      <c r="G446" s="277">
        <f t="shared" si="114"/>
        <v>345</v>
      </c>
      <c r="H446" s="332">
        <v>295.60712</v>
      </c>
      <c r="I446" s="277">
        <v>295.60712</v>
      </c>
      <c r="J446" s="348">
        <f t="shared" si="121"/>
        <v>0.856832231884058</v>
      </c>
      <c r="K446" s="277">
        <v>0</v>
      </c>
      <c r="L446" s="277">
        <v>0</v>
      </c>
      <c r="M446" s="277">
        <f>_xlfn.XLOOKUP(A446,[27]县本级公共预算支出决算情况表!$A:$A,[27]县本级公共预算支出决算情况表!$H:$H,0)</f>
        <v>557.55074</v>
      </c>
      <c r="N446" s="349">
        <f t="shared" si="123"/>
        <v>-0.469811267760132</v>
      </c>
      <c r="O446" s="350"/>
      <c r="P446" s="21"/>
    </row>
    <row r="447" spans="1:16">
      <c r="A447" s="330">
        <v>2140104</v>
      </c>
      <c r="B447" s="333" t="s">
        <v>572</v>
      </c>
      <c r="C447" s="277">
        <v>222</v>
      </c>
      <c r="D447" s="277">
        <v>222</v>
      </c>
      <c r="E447" s="332">
        <v>0</v>
      </c>
      <c r="F447" s="332">
        <v>0</v>
      </c>
      <c r="G447" s="277">
        <f t="shared" si="114"/>
        <v>222</v>
      </c>
      <c r="H447" s="332">
        <v>4237.5</v>
      </c>
      <c r="I447" s="277">
        <v>4237.5</v>
      </c>
      <c r="J447" s="348">
        <f t="shared" si="121"/>
        <v>19.0878378378378</v>
      </c>
      <c r="K447" s="277">
        <v>0</v>
      </c>
      <c r="L447" s="277">
        <v>0</v>
      </c>
      <c r="M447" s="277">
        <f>_xlfn.XLOOKUP(A447,[27]县本级公共预算支出决算情况表!$A:$A,[27]县本级公共预算支出决算情况表!$H:$H,0)</f>
        <v>0</v>
      </c>
      <c r="N447" s="349" t="str">
        <f t="shared" si="123"/>
        <v>-</v>
      </c>
      <c r="O447" s="350"/>
      <c r="P447" s="21"/>
    </row>
    <row r="448" spans="1:16">
      <c r="A448" s="330">
        <v>2140106</v>
      </c>
      <c r="B448" s="333" t="s">
        <v>573</v>
      </c>
      <c r="C448" s="277">
        <v>75</v>
      </c>
      <c r="D448" s="277">
        <v>75</v>
      </c>
      <c r="E448" s="332">
        <v>0</v>
      </c>
      <c r="F448" s="332">
        <v>391.26</v>
      </c>
      <c r="G448" s="277">
        <f t="shared" si="114"/>
        <v>466.26</v>
      </c>
      <c r="H448" s="332">
        <v>5</v>
      </c>
      <c r="I448" s="277">
        <v>5</v>
      </c>
      <c r="J448" s="348">
        <f t="shared" si="121"/>
        <v>0.0666666666666667</v>
      </c>
      <c r="K448" s="277">
        <v>0</v>
      </c>
      <c r="L448" s="277">
        <v>0</v>
      </c>
      <c r="M448" s="277">
        <f>_xlfn.XLOOKUP(A448,[27]县本级公共预算支出决算情况表!$A:$A,[27]县本级公共预算支出决算情况表!$H:$H,0)</f>
        <v>130</v>
      </c>
      <c r="N448" s="349">
        <f t="shared" si="123"/>
        <v>-0.961538461538462</v>
      </c>
      <c r="O448" s="350"/>
      <c r="P448" s="21"/>
    </row>
    <row r="449" spans="1:16">
      <c r="A449" s="330">
        <v>2140112</v>
      </c>
      <c r="B449" s="333" t="s">
        <v>574</v>
      </c>
      <c r="C449" s="277">
        <v>593</v>
      </c>
      <c r="D449" s="277">
        <v>642</v>
      </c>
      <c r="E449" s="332">
        <v>0</v>
      </c>
      <c r="F449" s="332">
        <v>0</v>
      </c>
      <c r="G449" s="277">
        <f t="shared" si="114"/>
        <v>642</v>
      </c>
      <c r="H449" s="332">
        <v>660.736668</v>
      </c>
      <c r="I449" s="277">
        <v>660.736668</v>
      </c>
      <c r="J449" s="348">
        <f t="shared" si="121"/>
        <v>1.0291848411215</v>
      </c>
      <c r="K449" s="277">
        <v>0</v>
      </c>
      <c r="L449" s="277">
        <v>0</v>
      </c>
      <c r="M449" s="277">
        <f>_xlfn.XLOOKUP(A449,[27]县本级公共预算支出决算情况表!$A:$A,[27]县本级公共预算支出决算情况表!$H:$H,0)</f>
        <v>511.276759</v>
      </c>
      <c r="N449" s="349">
        <f t="shared" si="123"/>
        <v>0.292326819807587</v>
      </c>
      <c r="O449" s="350"/>
      <c r="P449" s="21"/>
    </row>
    <row r="450" spans="1:16">
      <c r="A450" s="330">
        <v>2140199</v>
      </c>
      <c r="B450" s="333" t="s">
        <v>575</v>
      </c>
      <c r="C450" s="277">
        <v>948</v>
      </c>
      <c r="D450" s="277">
        <v>948</v>
      </c>
      <c r="E450" s="332">
        <v>0</v>
      </c>
      <c r="F450" s="332">
        <v>2012</v>
      </c>
      <c r="G450" s="277">
        <f t="shared" si="114"/>
        <v>2960</v>
      </c>
      <c r="H450" s="332">
        <v>310.91</v>
      </c>
      <c r="I450" s="277">
        <v>30</v>
      </c>
      <c r="J450" s="348">
        <f t="shared" si="121"/>
        <v>0.0316455696202532</v>
      </c>
      <c r="K450" s="277">
        <v>0</v>
      </c>
      <c r="L450" s="277">
        <v>280.91</v>
      </c>
      <c r="M450" s="277">
        <f>_xlfn.XLOOKUP(A450,[27]县本级公共预算支出决算情况表!$A:$A,[27]县本级公共预算支出决算情况表!$H:$H,0)</f>
        <v>230</v>
      </c>
      <c r="N450" s="349">
        <f t="shared" si="123"/>
        <v>0.351782608695652</v>
      </c>
      <c r="O450" s="350"/>
      <c r="P450" s="21"/>
    </row>
    <row r="451" ht="24" spans="1:16">
      <c r="A451" s="330">
        <v>21404</v>
      </c>
      <c r="B451" s="331" t="s">
        <v>576</v>
      </c>
      <c r="C451" s="277">
        <v>0</v>
      </c>
      <c r="D451" s="332">
        <f>0</f>
        <v>0</v>
      </c>
      <c r="E451" s="332">
        <f>0</f>
        <v>0</v>
      </c>
      <c r="F451" s="332">
        <f>0</f>
        <v>0</v>
      </c>
      <c r="G451" s="277">
        <f t="shared" si="114"/>
        <v>0</v>
      </c>
      <c r="H451" s="332">
        <v>0</v>
      </c>
      <c r="I451" s="277">
        <v>0</v>
      </c>
      <c r="J451" s="348" t="str">
        <f t="shared" si="121"/>
        <v>-</v>
      </c>
      <c r="K451" s="277">
        <f>0</f>
        <v>0</v>
      </c>
      <c r="L451" s="277">
        <f>0</f>
        <v>0</v>
      </c>
      <c r="M451" s="277">
        <f>_xlfn.XLOOKUP(A451,[27]县本级公共预算支出决算情况表!$A:$A,[27]县本级公共预算支出决算情况表!$H:$H,0)</f>
        <v>0</v>
      </c>
      <c r="N451" s="349" t="str">
        <f t="shared" si="123"/>
        <v>-</v>
      </c>
      <c r="O451" s="350"/>
      <c r="P451" s="21"/>
    </row>
    <row r="452" spans="1:16">
      <c r="A452" s="330">
        <v>2140402</v>
      </c>
      <c r="B452" s="333" t="s">
        <v>577</v>
      </c>
      <c r="C452" s="277">
        <v>0</v>
      </c>
      <c r="D452" s="277">
        <v>0</v>
      </c>
      <c r="E452" s="332">
        <v>0</v>
      </c>
      <c r="F452" s="332">
        <v>0</v>
      </c>
      <c r="G452" s="277">
        <f t="shared" si="114"/>
        <v>0</v>
      </c>
      <c r="H452" s="332">
        <v>0</v>
      </c>
      <c r="I452" s="277">
        <v>0</v>
      </c>
      <c r="J452" s="348" t="str">
        <f t="shared" si="121"/>
        <v>-</v>
      </c>
      <c r="K452" s="277">
        <v>0</v>
      </c>
      <c r="L452" s="277">
        <v>0</v>
      </c>
      <c r="M452" s="277">
        <f>_xlfn.XLOOKUP(A452,[27]县本级公共预算支出决算情况表!$A:$A,[27]县本级公共预算支出决算情况表!$H:$H,0)</f>
        <v>0</v>
      </c>
      <c r="N452" s="349" t="str">
        <f t="shared" si="123"/>
        <v>-</v>
      </c>
      <c r="O452" s="350"/>
      <c r="P452" s="21"/>
    </row>
    <row r="453" spans="1:16">
      <c r="A453" s="330">
        <v>2140403</v>
      </c>
      <c r="B453" s="333" t="s">
        <v>578</v>
      </c>
      <c r="C453" s="277">
        <v>0</v>
      </c>
      <c r="D453" s="277">
        <v>0</v>
      </c>
      <c r="E453" s="332">
        <v>0</v>
      </c>
      <c r="F453" s="332">
        <v>0</v>
      </c>
      <c r="G453" s="277">
        <f t="shared" si="114"/>
        <v>0</v>
      </c>
      <c r="H453" s="332">
        <v>0</v>
      </c>
      <c r="I453" s="277">
        <v>0</v>
      </c>
      <c r="J453" s="348" t="str">
        <f t="shared" si="121"/>
        <v>-</v>
      </c>
      <c r="K453" s="277">
        <v>0</v>
      </c>
      <c r="L453" s="277">
        <v>0</v>
      </c>
      <c r="M453" s="277">
        <f>_xlfn.XLOOKUP(A453,[27]县本级公共预算支出决算情况表!$A:$A,[27]县本级公共预算支出决算情况表!$H:$H,0)</f>
        <v>0</v>
      </c>
      <c r="N453" s="349" t="str">
        <f t="shared" si="123"/>
        <v>-</v>
      </c>
      <c r="O453" s="350"/>
      <c r="P453" s="21"/>
    </row>
    <row r="454" spans="1:16">
      <c r="A454" s="330">
        <v>21406</v>
      </c>
      <c r="B454" s="331" t="s">
        <v>220</v>
      </c>
      <c r="C454" s="277">
        <v>0</v>
      </c>
      <c r="D454" s="332">
        <f>SUM(D455)</f>
        <v>0</v>
      </c>
      <c r="E454" s="332">
        <f>SUM(E455)</f>
        <v>0</v>
      </c>
      <c r="F454" s="332">
        <f>SUM(F455)</f>
        <v>0</v>
      </c>
      <c r="G454" s="277">
        <f t="shared" si="114"/>
        <v>0</v>
      </c>
      <c r="H454" s="332">
        <v>0</v>
      </c>
      <c r="I454" s="277">
        <v>0</v>
      </c>
      <c r="J454" s="348" t="str">
        <f t="shared" si="121"/>
        <v>-</v>
      </c>
      <c r="K454" s="332">
        <f t="shared" ref="K454:M454" si="124">SUM(K455)</f>
        <v>0</v>
      </c>
      <c r="L454" s="332">
        <f t="shared" si="124"/>
        <v>0</v>
      </c>
      <c r="M454" s="277">
        <f>_xlfn.XLOOKUP(A454,[27]县本级公共预算支出决算情况表!$A:$A,[27]县本级公共预算支出决算情况表!$H:$H,0)</f>
        <v>210</v>
      </c>
      <c r="N454" s="349">
        <f t="shared" si="123"/>
        <v>-1</v>
      </c>
      <c r="O454" s="350"/>
      <c r="P454" s="21"/>
    </row>
    <row r="455" ht="24" spans="1:16">
      <c r="A455" s="330">
        <v>2140601</v>
      </c>
      <c r="B455" s="333" t="s">
        <v>579</v>
      </c>
      <c r="C455" s="277">
        <v>0</v>
      </c>
      <c r="D455" s="277">
        <v>0</v>
      </c>
      <c r="E455" s="332">
        <v>0</v>
      </c>
      <c r="F455" s="332">
        <v>0</v>
      </c>
      <c r="G455" s="277">
        <f t="shared" si="114"/>
        <v>0</v>
      </c>
      <c r="H455" s="332">
        <v>0</v>
      </c>
      <c r="I455" s="277">
        <v>0</v>
      </c>
      <c r="J455" s="348" t="str">
        <f t="shared" si="121"/>
        <v>-</v>
      </c>
      <c r="K455" s="277">
        <v>0</v>
      </c>
      <c r="L455" s="277">
        <v>0</v>
      </c>
      <c r="M455" s="277">
        <f>_xlfn.XLOOKUP(A455,[27]县本级公共预算支出决算情况表!$A:$A,[27]县本级公共预算支出决算情况表!$H:$H,0)</f>
        <v>210</v>
      </c>
      <c r="N455" s="349">
        <f t="shared" si="123"/>
        <v>-1</v>
      </c>
      <c r="O455" s="350"/>
      <c r="P455" s="21"/>
    </row>
    <row r="456" spans="1:16">
      <c r="A456" s="330">
        <v>21499</v>
      </c>
      <c r="B456" s="331" t="s">
        <v>221</v>
      </c>
      <c r="C456" s="277">
        <v>0</v>
      </c>
      <c r="D456" s="332">
        <f>SUM(D457:D458)</f>
        <v>0</v>
      </c>
      <c r="E456" s="332">
        <f>SUM(E457:E458)</f>
        <v>0</v>
      </c>
      <c r="F456" s="332">
        <f>SUM(F457:F458)</f>
        <v>0</v>
      </c>
      <c r="G456" s="277">
        <f t="shared" si="114"/>
        <v>0</v>
      </c>
      <c r="H456" s="332">
        <v>0</v>
      </c>
      <c r="I456" s="277">
        <v>0</v>
      </c>
      <c r="J456" s="348" t="str">
        <f t="shared" si="121"/>
        <v>-</v>
      </c>
      <c r="K456" s="332">
        <f t="shared" ref="K456:M456" si="125">SUM(K457:K458)</f>
        <v>0</v>
      </c>
      <c r="L456" s="332">
        <f t="shared" si="125"/>
        <v>0</v>
      </c>
      <c r="M456" s="277">
        <f>_xlfn.XLOOKUP(A456,[27]县本级公共预算支出决算情况表!$A:$A,[27]县本级公共预算支出决算情况表!$H:$H,0)</f>
        <v>0</v>
      </c>
      <c r="N456" s="349" t="str">
        <f t="shared" si="123"/>
        <v>-</v>
      </c>
      <c r="O456" s="350"/>
      <c r="P456" s="21"/>
    </row>
    <row r="457" spans="1:16">
      <c r="A457" s="330">
        <v>2149901</v>
      </c>
      <c r="B457" s="333" t="s">
        <v>580</v>
      </c>
      <c r="C457" s="277">
        <v>0</v>
      </c>
      <c r="D457" s="277">
        <v>0</v>
      </c>
      <c r="E457" s="332">
        <v>0</v>
      </c>
      <c r="F457" s="332">
        <v>0</v>
      </c>
      <c r="G457" s="277">
        <f t="shared" si="114"/>
        <v>0</v>
      </c>
      <c r="H457" s="332">
        <v>0</v>
      </c>
      <c r="I457" s="277">
        <v>0</v>
      </c>
      <c r="J457" s="348" t="str">
        <f t="shared" si="121"/>
        <v>-</v>
      </c>
      <c r="K457" s="277">
        <v>0</v>
      </c>
      <c r="L457" s="277">
        <v>0</v>
      </c>
      <c r="M457" s="277">
        <f>_xlfn.XLOOKUP(A457,[27]县本级公共预算支出决算情况表!$A:$A,[27]县本级公共预算支出决算情况表!$H:$H,0)</f>
        <v>0</v>
      </c>
      <c r="N457" s="349" t="str">
        <f t="shared" si="123"/>
        <v>-</v>
      </c>
      <c r="O457" s="350"/>
      <c r="P457" s="21"/>
    </row>
    <row r="458" spans="1:16">
      <c r="A458" s="330">
        <v>2149999</v>
      </c>
      <c r="B458" s="333" t="s">
        <v>221</v>
      </c>
      <c r="C458" s="277">
        <v>0</v>
      </c>
      <c r="D458" s="277">
        <v>0</v>
      </c>
      <c r="E458" s="332">
        <v>0</v>
      </c>
      <c r="F458" s="332">
        <v>0</v>
      </c>
      <c r="G458" s="277">
        <f t="shared" ref="G458:G521" si="126">D458+E458+F458</f>
        <v>0</v>
      </c>
      <c r="H458" s="332">
        <v>0</v>
      </c>
      <c r="I458" s="277">
        <v>0</v>
      </c>
      <c r="J458" s="348" t="str">
        <f t="shared" si="121"/>
        <v>-</v>
      </c>
      <c r="K458" s="277">
        <v>0</v>
      </c>
      <c r="L458" s="277">
        <v>0</v>
      </c>
      <c r="M458" s="277">
        <f>_xlfn.XLOOKUP(A458,[27]县本级公共预算支出决算情况表!$A:$A,[27]县本级公共预算支出决算情况表!$H:$H,0)</f>
        <v>0</v>
      </c>
      <c r="N458" s="349" t="str">
        <f t="shared" si="123"/>
        <v>-</v>
      </c>
      <c r="O458" s="350"/>
      <c r="P458" s="21"/>
    </row>
    <row r="459" spans="1:16">
      <c r="A459" s="327">
        <v>215</v>
      </c>
      <c r="B459" s="351" t="s">
        <v>581</v>
      </c>
      <c r="C459" s="329">
        <v>1905</v>
      </c>
      <c r="D459" s="352">
        <f>SUM(D460,D463,D470,D472)</f>
        <v>2193</v>
      </c>
      <c r="E459" s="352">
        <f>SUM(E460,E463,E470,E472)</f>
        <v>1932.4</v>
      </c>
      <c r="F459" s="352">
        <f>SUM(F460,F463,F470,F472)</f>
        <v>2452.37</v>
      </c>
      <c r="G459" s="329">
        <f t="shared" si="126"/>
        <v>6577.77</v>
      </c>
      <c r="H459" s="352">
        <f>SUM(H460,H463,H470)</f>
        <v>1864.544348</v>
      </c>
      <c r="I459" s="329">
        <v>1045.544348</v>
      </c>
      <c r="J459" s="346">
        <f t="shared" si="121"/>
        <v>0.476764408572731</v>
      </c>
      <c r="K459" s="352">
        <f t="shared" ref="K459:M459" si="127">SUM(K460,K463,K470)</f>
        <v>430</v>
      </c>
      <c r="L459" s="352">
        <f t="shared" si="127"/>
        <v>389</v>
      </c>
      <c r="M459" s="329">
        <f>_xlfn.XLOOKUP(A459,[27]县本级公共预算支出决算情况表!$A:$A,[27]县本级公共预算支出决算情况表!$H:$H,0)</f>
        <v>1389.44486</v>
      </c>
      <c r="N459" s="344">
        <f t="shared" si="123"/>
        <v>0.341934755151061</v>
      </c>
      <c r="O459" s="350"/>
      <c r="P459" s="21"/>
    </row>
    <row r="460" ht="16" customHeight="1" spans="1:16">
      <c r="A460" s="330">
        <v>21501</v>
      </c>
      <c r="B460" s="331" t="s">
        <v>223</v>
      </c>
      <c r="C460" s="277">
        <v>296</v>
      </c>
      <c r="D460" s="332">
        <f>SUM(D461:D462)</f>
        <v>296</v>
      </c>
      <c r="E460" s="332">
        <f>SUM(E461:E462)</f>
        <v>82.4</v>
      </c>
      <c r="F460" s="332">
        <f>SUM(F461:F462)</f>
        <v>135.37</v>
      </c>
      <c r="G460" s="277">
        <f t="shared" si="126"/>
        <v>513.77</v>
      </c>
      <c r="H460" s="332">
        <v>10</v>
      </c>
      <c r="I460" s="277">
        <v>0</v>
      </c>
      <c r="J460" s="348">
        <f t="shared" ref="J460:J474" si="128">IFERROR(I460/D460,"-")</f>
        <v>0</v>
      </c>
      <c r="K460" s="332">
        <f t="shared" ref="K460:M460" si="129">SUM(K461:K462)</f>
        <v>10</v>
      </c>
      <c r="L460" s="332">
        <f t="shared" si="129"/>
        <v>0</v>
      </c>
      <c r="M460" s="277">
        <f>_xlfn.XLOOKUP(A460,[27]县本级公共预算支出决算情况表!$A:$A,[27]县本级公共预算支出决算情况表!$H:$H,0)</f>
        <v>7.362</v>
      </c>
      <c r="N460" s="349">
        <f t="shared" ref="N460:N474" si="130">IFERROR(H460/M460-1,"-")</f>
        <v>0.358326541700625</v>
      </c>
      <c r="O460" s="350"/>
      <c r="P460" s="21"/>
    </row>
    <row r="461" ht="16" customHeight="1" spans="1:16">
      <c r="A461" s="330">
        <v>2150101</v>
      </c>
      <c r="B461" s="333" t="s">
        <v>335</v>
      </c>
      <c r="C461" s="277">
        <v>0</v>
      </c>
      <c r="D461" s="277">
        <v>0</v>
      </c>
      <c r="E461" s="332">
        <v>0</v>
      </c>
      <c r="F461" s="332">
        <v>0</v>
      </c>
      <c r="G461" s="277">
        <f t="shared" si="126"/>
        <v>0</v>
      </c>
      <c r="H461" s="332">
        <v>0</v>
      </c>
      <c r="I461" s="277">
        <v>0</v>
      </c>
      <c r="J461" s="348" t="str">
        <f t="shared" si="128"/>
        <v>-</v>
      </c>
      <c r="K461" s="277">
        <v>0</v>
      </c>
      <c r="L461" s="277">
        <v>0</v>
      </c>
      <c r="M461" s="277">
        <f>_xlfn.XLOOKUP(A461,[27]县本级公共预算支出决算情况表!$A:$A,[27]县本级公共预算支出决算情况表!$H:$H,0)</f>
        <v>7.362</v>
      </c>
      <c r="N461" s="349">
        <f t="shared" si="130"/>
        <v>-1</v>
      </c>
      <c r="O461" s="350"/>
      <c r="P461" s="21"/>
    </row>
    <row r="462" ht="16" customHeight="1" spans="1:16">
      <c r="A462" s="330">
        <v>2150104</v>
      </c>
      <c r="B462" s="333" t="s">
        <v>582</v>
      </c>
      <c r="C462" s="277">
        <v>296</v>
      </c>
      <c r="D462" s="277">
        <v>296</v>
      </c>
      <c r="E462" s="332">
        <v>82.4</v>
      </c>
      <c r="F462" s="332">
        <v>135.37</v>
      </c>
      <c r="G462" s="277">
        <f t="shared" si="126"/>
        <v>513.77</v>
      </c>
      <c r="H462" s="332">
        <v>10</v>
      </c>
      <c r="I462" s="277">
        <v>0</v>
      </c>
      <c r="J462" s="348">
        <f t="shared" si="128"/>
        <v>0</v>
      </c>
      <c r="K462" s="277">
        <v>10</v>
      </c>
      <c r="L462" s="277">
        <v>0</v>
      </c>
      <c r="M462" s="277">
        <f>_xlfn.XLOOKUP(A462,[27]县本级公共预算支出决算情况表!$A:$A,[27]县本级公共预算支出决算情况表!$H:$H,0)</f>
        <v>0</v>
      </c>
      <c r="N462" s="349" t="str">
        <f t="shared" si="130"/>
        <v>-</v>
      </c>
      <c r="O462" s="350"/>
      <c r="P462" s="21"/>
    </row>
    <row r="463" ht="16" customHeight="1" spans="1:16">
      <c r="A463" s="330">
        <v>21505</v>
      </c>
      <c r="B463" s="331" t="s">
        <v>224</v>
      </c>
      <c r="C463" s="277">
        <v>1249</v>
      </c>
      <c r="D463" s="332">
        <f>SUM(D464:D469)</f>
        <v>1447</v>
      </c>
      <c r="E463" s="332">
        <f>SUM(E464:E469)</f>
        <v>880</v>
      </c>
      <c r="F463" s="332">
        <f>SUM(F464:F469)</f>
        <v>1867</v>
      </c>
      <c r="G463" s="277">
        <f t="shared" si="126"/>
        <v>4194</v>
      </c>
      <c r="H463" s="332">
        <v>1549.544348</v>
      </c>
      <c r="I463" s="277">
        <v>790.544348</v>
      </c>
      <c r="J463" s="348">
        <f t="shared" si="128"/>
        <v>0.546333343469247</v>
      </c>
      <c r="K463" s="332">
        <f>SUM(K464:K469)</f>
        <v>370</v>
      </c>
      <c r="L463" s="332">
        <f>SUM(L464:L469)</f>
        <v>389</v>
      </c>
      <c r="M463" s="277">
        <f>_xlfn.XLOOKUP(A463,[27]县本级公共预算支出决算情况表!$A:$A,[27]县本级公共预算支出决算情况表!$H:$H,0)</f>
        <v>1047.08286</v>
      </c>
      <c r="N463" s="349">
        <f t="shared" si="130"/>
        <v>0.479867933278938</v>
      </c>
      <c r="O463" s="350"/>
      <c r="P463" s="21"/>
    </row>
    <row r="464" ht="16" customHeight="1" spans="1:16">
      <c r="A464" s="330">
        <v>2150501</v>
      </c>
      <c r="B464" s="333" t="s">
        <v>335</v>
      </c>
      <c r="C464" s="277">
        <v>624</v>
      </c>
      <c r="D464" s="277">
        <v>623</v>
      </c>
      <c r="E464" s="332">
        <v>0</v>
      </c>
      <c r="F464" s="332">
        <v>0</v>
      </c>
      <c r="G464" s="277">
        <f t="shared" si="126"/>
        <v>623</v>
      </c>
      <c r="H464" s="332">
        <v>610.952648</v>
      </c>
      <c r="I464" s="277">
        <v>610.952648</v>
      </c>
      <c r="J464" s="348">
        <f t="shared" si="128"/>
        <v>0.980662356340289</v>
      </c>
      <c r="K464" s="277">
        <v>0</v>
      </c>
      <c r="L464" s="277">
        <v>0</v>
      </c>
      <c r="M464" s="277">
        <f>_xlfn.XLOOKUP(A464,[27]县本级公共预算支出决算情况表!$A:$A,[27]县本级公共预算支出决算情况表!$H:$H,0)</f>
        <v>679.139441</v>
      </c>
      <c r="N464" s="349">
        <f t="shared" si="130"/>
        <v>-0.10040175681683</v>
      </c>
      <c r="O464" s="350"/>
      <c r="P464" s="21"/>
    </row>
    <row r="465" ht="16" customHeight="1" spans="1:16">
      <c r="A465" s="330">
        <v>2150502</v>
      </c>
      <c r="B465" s="333" t="s">
        <v>336</v>
      </c>
      <c r="C465" s="277">
        <v>15</v>
      </c>
      <c r="D465" s="277">
        <v>14</v>
      </c>
      <c r="E465" s="332">
        <v>0</v>
      </c>
      <c r="F465" s="332">
        <v>0</v>
      </c>
      <c r="G465" s="277">
        <f t="shared" si="126"/>
        <v>14</v>
      </c>
      <c r="H465" s="332">
        <v>14.5917</v>
      </c>
      <c r="I465" s="277">
        <v>14.5917</v>
      </c>
      <c r="J465" s="348">
        <f t="shared" si="128"/>
        <v>1.04226428571429</v>
      </c>
      <c r="K465" s="277">
        <v>0</v>
      </c>
      <c r="L465" s="277">
        <v>0</v>
      </c>
      <c r="M465" s="277">
        <f>_xlfn.XLOOKUP(A465,[27]县本级公共预算支出决算情况表!$A:$A,[27]县本级公共预算支出决算情况表!$H:$H,0)</f>
        <v>13.1854</v>
      </c>
      <c r="N465" s="349">
        <f t="shared" si="130"/>
        <v>0.106655846618229</v>
      </c>
      <c r="O465" s="350"/>
      <c r="P465" s="21"/>
    </row>
    <row r="466" ht="16" customHeight="1" spans="1:16">
      <c r="A466" s="330">
        <v>2150516</v>
      </c>
      <c r="B466" s="333" t="s">
        <v>583</v>
      </c>
      <c r="C466" s="277">
        <v>0</v>
      </c>
      <c r="D466" s="277">
        <v>0</v>
      </c>
      <c r="E466" s="332">
        <v>0</v>
      </c>
      <c r="F466" s="332">
        <v>0</v>
      </c>
      <c r="G466" s="277">
        <f t="shared" si="126"/>
        <v>0</v>
      </c>
      <c r="H466" s="332">
        <v>150</v>
      </c>
      <c r="I466" s="277">
        <v>150</v>
      </c>
      <c r="J466" s="348" t="str">
        <f t="shared" si="128"/>
        <v>-</v>
      </c>
      <c r="K466" s="277">
        <v>0</v>
      </c>
      <c r="L466" s="277">
        <v>0</v>
      </c>
      <c r="M466" s="277">
        <f>_xlfn.XLOOKUP(A466,[27]县本级公共预算支出决算情况表!$A:$A,[27]县本级公共预算支出决算情况表!$H:$H,0)</f>
        <v>0</v>
      </c>
      <c r="N466" s="349" t="str">
        <f t="shared" si="130"/>
        <v>-</v>
      </c>
      <c r="O466" s="350"/>
      <c r="P466" s="21"/>
    </row>
    <row r="467" ht="16" customHeight="1" spans="1:16">
      <c r="A467" s="330">
        <v>2150508</v>
      </c>
      <c r="B467" s="333" t="s">
        <v>584</v>
      </c>
      <c r="C467" s="277">
        <v>0</v>
      </c>
      <c r="D467" s="277">
        <v>15</v>
      </c>
      <c r="E467" s="332">
        <v>0</v>
      </c>
      <c r="F467" s="332">
        <v>0</v>
      </c>
      <c r="G467" s="277">
        <f t="shared" si="126"/>
        <v>15</v>
      </c>
      <c r="H467" s="332">
        <v>0</v>
      </c>
      <c r="I467" s="277">
        <v>0</v>
      </c>
      <c r="J467" s="348">
        <f t="shared" si="128"/>
        <v>0</v>
      </c>
      <c r="K467" s="277">
        <v>0</v>
      </c>
      <c r="L467" s="277">
        <v>0</v>
      </c>
      <c r="M467" s="277">
        <f>_xlfn.XLOOKUP(A467,[27]县本级公共预算支出决算情况表!$A:$A,[27]县本级公共预算支出决算情况表!$H:$H,0)</f>
        <v>10.062819</v>
      </c>
      <c r="N467" s="349">
        <f t="shared" si="130"/>
        <v>-1</v>
      </c>
      <c r="O467" s="350"/>
      <c r="P467" s="21"/>
    </row>
    <row r="468" ht="16" customHeight="1" spans="1:16">
      <c r="A468" s="330">
        <v>2150517</v>
      </c>
      <c r="B468" s="333" t="s">
        <v>585</v>
      </c>
      <c r="C468" s="277">
        <v>580</v>
      </c>
      <c r="D468" s="277">
        <v>765</v>
      </c>
      <c r="E468" s="332">
        <v>480</v>
      </c>
      <c r="F468" s="332">
        <v>1867</v>
      </c>
      <c r="G468" s="277">
        <f t="shared" si="126"/>
        <v>3112</v>
      </c>
      <c r="H468" s="332">
        <v>684</v>
      </c>
      <c r="I468" s="277">
        <v>15</v>
      </c>
      <c r="J468" s="348">
        <f t="shared" si="128"/>
        <v>0.0196078431372549</v>
      </c>
      <c r="K468" s="277">
        <v>280</v>
      </c>
      <c r="L468" s="277">
        <v>389</v>
      </c>
      <c r="M468" s="277">
        <f>_xlfn.XLOOKUP(A468,[27]县本级公共预算支出决算情况表!$A:$A,[27]县本级公共预算支出决算情况表!$H:$H,0)</f>
        <v>344.6952</v>
      </c>
      <c r="N468" s="349">
        <f t="shared" si="130"/>
        <v>0.984361836196152</v>
      </c>
      <c r="O468" s="350"/>
      <c r="P468" s="21"/>
    </row>
    <row r="469" ht="16" customHeight="1" spans="1:16">
      <c r="A469" s="330">
        <v>2150599</v>
      </c>
      <c r="B469" s="333" t="s">
        <v>586</v>
      </c>
      <c r="C469" s="277">
        <v>30</v>
      </c>
      <c r="D469" s="277">
        <v>30</v>
      </c>
      <c r="E469" s="332">
        <v>400</v>
      </c>
      <c r="F469" s="332">
        <v>0</v>
      </c>
      <c r="G469" s="277">
        <f t="shared" si="126"/>
        <v>430</v>
      </c>
      <c r="H469" s="332">
        <v>90</v>
      </c>
      <c r="I469" s="277">
        <v>0</v>
      </c>
      <c r="J469" s="348">
        <f t="shared" si="128"/>
        <v>0</v>
      </c>
      <c r="K469" s="277">
        <v>90</v>
      </c>
      <c r="L469" s="277">
        <v>0</v>
      </c>
      <c r="M469" s="277">
        <f>_xlfn.XLOOKUP(A469,[27]县本级公共预算支出决算情况表!$A:$A,[27]县本级公共预算支出决算情况表!$H:$H,0)</f>
        <v>0</v>
      </c>
      <c r="N469" s="349" t="str">
        <f t="shared" si="130"/>
        <v>-</v>
      </c>
      <c r="O469" s="350"/>
      <c r="P469" s="21"/>
    </row>
    <row r="470" ht="15" customHeight="1" spans="1:16">
      <c r="A470" s="330">
        <v>21508</v>
      </c>
      <c r="B470" s="331" t="s">
        <v>225</v>
      </c>
      <c r="C470" s="277">
        <v>360</v>
      </c>
      <c r="D470" s="332">
        <f>SUM(D471)</f>
        <v>450</v>
      </c>
      <c r="E470" s="332">
        <f>SUM(E471)</f>
        <v>470</v>
      </c>
      <c r="F470" s="332">
        <f>SUM(F471)</f>
        <v>450</v>
      </c>
      <c r="G470" s="277">
        <f t="shared" si="126"/>
        <v>1370</v>
      </c>
      <c r="H470" s="332">
        <v>305</v>
      </c>
      <c r="I470" s="277">
        <v>255</v>
      </c>
      <c r="J470" s="348">
        <f t="shared" si="128"/>
        <v>0.566666666666667</v>
      </c>
      <c r="K470" s="332">
        <f t="shared" ref="K470:M470" si="131">SUM(K471)</f>
        <v>50</v>
      </c>
      <c r="L470" s="332">
        <f t="shared" si="131"/>
        <v>0</v>
      </c>
      <c r="M470" s="277">
        <f>_xlfn.XLOOKUP(A470,[27]县本级公共预算支出决算情况表!$A:$A,[27]县本级公共预算支出决算情况表!$H:$H,0)</f>
        <v>335</v>
      </c>
      <c r="N470" s="349">
        <f t="shared" si="130"/>
        <v>-0.0895522388059702</v>
      </c>
      <c r="O470" s="350"/>
      <c r="P470" s="21"/>
    </row>
    <row r="471" ht="15" customHeight="1" spans="1:16">
      <c r="A471" s="330">
        <v>2150805</v>
      </c>
      <c r="B471" s="333" t="s">
        <v>587</v>
      </c>
      <c r="C471" s="277">
        <v>360</v>
      </c>
      <c r="D471" s="277">
        <v>450</v>
      </c>
      <c r="E471" s="332">
        <v>470</v>
      </c>
      <c r="F471" s="332">
        <v>450</v>
      </c>
      <c r="G471" s="277">
        <f t="shared" si="126"/>
        <v>1370</v>
      </c>
      <c r="H471" s="332">
        <v>305</v>
      </c>
      <c r="I471" s="277">
        <v>255</v>
      </c>
      <c r="J471" s="348">
        <f t="shared" si="128"/>
        <v>0.566666666666667</v>
      </c>
      <c r="K471" s="277">
        <v>50</v>
      </c>
      <c r="L471" s="277">
        <v>0</v>
      </c>
      <c r="M471" s="277">
        <f>_xlfn.XLOOKUP(A471,[27]县本级公共预算支出决算情况表!$A:$A,[27]县本级公共预算支出决算情况表!$H:$H,0)</f>
        <v>335</v>
      </c>
      <c r="N471" s="349">
        <f t="shared" si="130"/>
        <v>-0.0895522388059702</v>
      </c>
      <c r="O471" s="350"/>
      <c r="P471" s="21"/>
    </row>
    <row r="472" ht="15" customHeight="1" spans="1:16">
      <c r="A472" s="330">
        <v>21599</v>
      </c>
      <c r="B472" s="331" t="s">
        <v>588</v>
      </c>
      <c r="C472" s="277">
        <v>0</v>
      </c>
      <c r="D472" s="352">
        <f>SUM(D473)</f>
        <v>0</v>
      </c>
      <c r="E472" s="352">
        <f>SUM(E473)</f>
        <v>500</v>
      </c>
      <c r="F472" s="352">
        <f>SUM(F473)</f>
        <v>0</v>
      </c>
      <c r="G472" s="277">
        <f t="shared" si="126"/>
        <v>500</v>
      </c>
      <c r="H472" s="332">
        <v>0</v>
      </c>
      <c r="I472" s="277">
        <v>0</v>
      </c>
      <c r="J472" s="348" t="str">
        <f t="shared" si="128"/>
        <v>-</v>
      </c>
      <c r="K472" s="332">
        <f>0</f>
        <v>0</v>
      </c>
      <c r="L472" s="332">
        <f>0</f>
        <v>0</v>
      </c>
      <c r="M472" s="277">
        <f>_xlfn.XLOOKUP(A472,[27]县本级公共预算支出决算情况表!$A:$A,[27]县本级公共预算支出决算情况表!$H:$H,0)</f>
        <v>0</v>
      </c>
      <c r="N472" s="349" t="str">
        <f t="shared" si="130"/>
        <v>-</v>
      </c>
      <c r="O472" s="350"/>
      <c r="P472" s="21"/>
    </row>
    <row r="473" ht="15" customHeight="1" spans="1:16">
      <c r="A473" s="330">
        <v>2159999</v>
      </c>
      <c r="B473" s="333" t="s">
        <v>226</v>
      </c>
      <c r="C473" s="277">
        <v>0</v>
      </c>
      <c r="D473" s="277">
        <v>0</v>
      </c>
      <c r="E473" s="332">
        <v>500</v>
      </c>
      <c r="F473" s="332">
        <v>0</v>
      </c>
      <c r="G473" s="277">
        <f t="shared" si="126"/>
        <v>500</v>
      </c>
      <c r="H473" s="332">
        <v>0</v>
      </c>
      <c r="I473" s="277">
        <v>0</v>
      </c>
      <c r="J473" s="348" t="str">
        <f t="shared" si="128"/>
        <v>-</v>
      </c>
      <c r="K473" s="277">
        <v>0</v>
      </c>
      <c r="L473" s="277">
        <v>0</v>
      </c>
      <c r="M473" s="277">
        <f>_xlfn.XLOOKUP(A473,[27]县本级公共预算支出决算情况表!$A:$A,[27]县本级公共预算支出决算情况表!$H:$H,0)</f>
        <v>0</v>
      </c>
      <c r="N473" s="349" t="str">
        <f t="shared" si="130"/>
        <v>-</v>
      </c>
      <c r="O473" s="350"/>
      <c r="P473" s="21"/>
    </row>
    <row r="474" ht="15" customHeight="1" spans="1:16">
      <c r="A474" s="327">
        <v>216</v>
      </c>
      <c r="B474" s="328" t="s">
        <v>227</v>
      </c>
      <c r="C474" s="329">
        <v>781</v>
      </c>
      <c r="D474" s="352">
        <f>SUM(D475,D482,D480)</f>
        <v>784</v>
      </c>
      <c r="E474" s="352">
        <f>SUM(E475,E482,E480)</f>
        <v>869.72</v>
      </c>
      <c r="F474" s="352">
        <f>SUM(F475,F482,F480)</f>
        <v>111.4</v>
      </c>
      <c r="G474" s="329">
        <f t="shared" si="126"/>
        <v>1765.12</v>
      </c>
      <c r="H474" s="352">
        <f>SUM(H475,H482,H480)</f>
        <v>937.746953</v>
      </c>
      <c r="I474" s="329">
        <v>585.326953</v>
      </c>
      <c r="J474" s="346">
        <f t="shared" si="128"/>
        <v>0.74659050127551</v>
      </c>
      <c r="K474" s="352">
        <f t="shared" ref="K474:M474" si="132">SUM(K475,K482,K480)</f>
        <v>352.42</v>
      </c>
      <c r="L474" s="352">
        <f t="shared" si="132"/>
        <v>0</v>
      </c>
      <c r="M474" s="329">
        <f>_xlfn.XLOOKUP(A474,[27]县本级公共预算支出决算情况表!$A:$A,[27]县本级公共预算支出决算情况表!$H:$H,0)</f>
        <v>1273.889369</v>
      </c>
      <c r="N474" s="344">
        <f t="shared" si="130"/>
        <v>-0.263870964135505</v>
      </c>
      <c r="O474" s="350"/>
      <c r="P474" s="21"/>
    </row>
    <row r="475" ht="15" customHeight="1" spans="1:16">
      <c r="A475" s="330">
        <v>21602</v>
      </c>
      <c r="B475" s="331" t="s">
        <v>228</v>
      </c>
      <c r="C475" s="277">
        <v>618</v>
      </c>
      <c r="D475" s="332">
        <f>SUM(D476:D479)</f>
        <v>621</v>
      </c>
      <c r="E475" s="332">
        <f>SUM(E476:E479)</f>
        <v>0</v>
      </c>
      <c r="F475" s="332">
        <f>SUM(F476:F479)</f>
        <v>20</v>
      </c>
      <c r="G475" s="277">
        <f t="shared" si="126"/>
        <v>641</v>
      </c>
      <c r="H475" s="332">
        <v>575.326953</v>
      </c>
      <c r="I475" s="277">
        <v>575.326953</v>
      </c>
      <c r="J475" s="348">
        <f t="shared" ref="J475:J484" si="133">IFERROR(I475/D475,"-")</f>
        <v>0.926452420289855</v>
      </c>
      <c r="K475" s="332">
        <f t="shared" ref="K475:M475" si="134">SUM(K476:K479)</f>
        <v>0</v>
      </c>
      <c r="L475" s="332">
        <f t="shared" si="134"/>
        <v>0</v>
      </c>
      <c r="M475" s="277">
        <f>_xlfn.XLOOKUP(A475,[27]县本级公共预算支出决算情况表!$A:$A,[27]县本级公共预算支出决算情况表!$H:$H,0)</f>
        <v>576.989369</v>
      </c>
      <c r="N475" s="349">
        <f t="shared" ref="N475:N484" si="135">IFERROR(H475/M475-1,"-")</f>
        <v>-0.00288118999988018</v>
      </c>
      <c r="O475" s="350"/>
      <c r="P475" s="21"/>
    </row>
    <row r="476" ht="15" customHeight="1" spans="1:16">
      <c r="A476" s="330">
        <v>2160201</v>
      </c>
      <c r="B476" s="333" t="s">
        <v>335</v>
      </c>
      <c r="C476" s="277">
        <v>189</v>
      </c>
      <c r="D476" s="277">
        <v>192</v>
      </c>
      <c r="E476" s="332">
        <v>0</v>
      </c>
      <c r="F476" s="332">
        <v>0</v>
      </c>
      <c r="G476" s="277">
        <f t="shared" si="126"/>
        <v>192</v>
      </c>
      <c r="H476" s="332">
        <v>186.336953</v>
      </c>
      <c r="I476" s="277">
        <v>186.336953</v>
      </c>
      <c r="J476" s="348">
        <f t="shared" si="133"/>
        <v>0.970504963541667</v>
      </c>
      <c r="K476" s="277">
        <v>0</v>
      </c>
      <c r="L476" s="277">
        <v>0</v>
      </c>
      <c r="M476" s="277">
        <f>_xlfn.XLOOKUP(A476,[27]县本级公共预算支出决算情况表!$A:$A,[27]县本级公共预算支出决算情况表!$H:$H,0)</f>
        <v>179.259369</v>
      </c>
      <c r="N476" s="349">
        <f t="shared" si="135"/>
        <v>0.0394823659119319</v>
      </c>
      <c r="O476" s="350"/>
      <c r="P476" s="21"/>
    </row>
    <row r="477" ht="15" customHeight="1" spans="1:16">
      <c r="A477" s="330">
        <v>2160217</v>
      </c>
      <c r="B477" s="333" t="s">
        <v>589</v>
      </c>
      <c r="C477" s="277">
        <v>0</v>
      </c>
      <c r="D477" s="277">
        <v>0</v>
      </c>
      <c r="E477" s="332">
        <v>0</v>
      </c>
      <c r="F477" s="332">
        <v>0</v>
      </c>
      <c r="G477" s="277">
        <f t="shared" si="126"/>
        <v>0</v>
      </c>
      <c r="H477" s="332">
        <v>0</v>
      </c>
      <c r="I477" s="277">
        <v>0</v>
      </c>
      <c r="J477" s="348" t="str">
        <f t="shared" si="133"/>
        <v>-</v>
      </c>
      <c r="K477" s="277">
        <v>0</v>
      </c>
      <c r="L477" s="277">
        <v>0</v>
      </c>
      <c r="M477" s="277">
        <f>_xlfn.XLOOKUP(A477,[27]县本级公共预算支出决算情况表!$A:$A,[27]县本级公共预算支出决算情况表!$H:$H,0)</f>
        <v>0</v>
      </c>
      <c r="N477" s="349" t="str">
        <f t="shared" si="135"/>
        <v>-</v>
      </c>
      <c r="O477" s="350"/>
      <c r="P477" s="21"/>
    </row>
    <row r="478" ht="15" customHeight="1" spans="1:16">
      <c r="A478" s="330">
        <v>2160219</v>
      </c>
      <c r="B478" s="333" t="s">
        <v>590</v>
      </c>
      <c r="C478" s="277">
        <v>389</v>
      </c>
      <c r="D478" s="277">
        <v>389</v>
      </c>
      <c r="E478" s="332">
        <v>0</v>
      </c>
      <c r="F478" s="332">
        <v>0</v>
      </c>
      <c r="G478" s="277">
        <f t="shared" si="126"/>
        <v>389</v>
      </c>
      <c r="H478" s="332">
        <v>388.99</v>
      </c>
      <c r="I478" s="277">
        <v>388.99</v>
      </c>
      <c r="J478" s="348">
        <f t="shared" si="133"/>
        <v>0.999974293059126</v>
      </c>
      <c r="K478" s="277">
        <v>0</v>
      </c>
      <c r="L478" s="277">
        <v>0</v>
      </c>
      <c r="M478" s="277">
        <f>_xlfn.XLOOKUP(A478,[27]县本级公共预算支出决算情况表!$A:$A,[27]县本级公共预算支出决算情况表!$H:$H,0)</f>
        <v>200</v>
      </c>
      <c r="N478" s="349">
        <f t="shared" si="135"/>
        <v>0.94495</v>
      </c>
      <c r="O478" s="350"/>
      <c r="P478" s="21"/>
    </row>
    <row r="479" ht="15" customHeight="1" spans="1:16">
      <c r="A479" s="330">
        <v>2160299</v>
      </c>
      <c r="B479" s="333" t="s">
        <v>591</v>
      </c>
      <c r="C479" s="277">
        <v>40</v>
      </c>
      <c r="D479" s="277">
        <v>40</v>
      </c>
      <c r="E479" s="332">
        <v>0</v>
      </c>
      <c r="F479" s="332">
        <v>20</v>
      </c>
      <c r="G479" s="277">
        <f t="shared" si="126"/>
        <v>60</v>
      </c>
      <c r="H479" s="332">
        <v>0</v>
      </c>
      <c r="I479" s="277">
        <v>0</v>
      </c>
      <c r="J479" s="348">
        <f t="shared" si="133"/>
        <v>0</v>
      </c>
      <c r="K479" s="277">
        <v>0</v>
      </c>
      <c r="L479" s="277">
        <v>0</v>
      </c>
      <c r="M479" s="277">
        <f>_xlfn.XLOOKUP(A479,[27]县本级公共预算支出决算情况表!$A:$A,[27]县本级公共预算支出决算情况表!$H:$H,0)</f>
        <v>197.73</v>
      </c>
      <c r="N479" s="349">
        <f t="shared" si="135"/>
        <v>-1</v>
      </c>
      <c r="O479" s="350"/>
      <c r="P479" s="21"/>
    </row>
    <row r="480" ht="15" customHeight="1" spans="1:16">
      <c r="A480" s="330">
        <v>21606</v>
      </c>
      <c r="B480" s="331" t="s">
        <v>229</v>
      </c>
      <c r="C480" s="277">
        <v>30</v>
      </c>
      <c r="D480" s="332">
        <f>SUM(D481)</f>
        <v>30</v>
      </c>
      <c r="E480" s="332">
        <f>SUM(E481)</f>
        <v>41.92</v>
      </c>
      <c r="F480" s="332">
        <f>SUM(F481)</f>
        <v>0</v>
      </c>
      <c r="G480" s="277">
        <f t="shared" si="126"/>
        <v>71.92</v>
      </c>
      <c r="H480" s="332">
        <v>1.92</v>
      </c>
      <c r="I480" s="277">
        <v>0</v>
      </c>
      <c r="J480" s="348">
        <f t="shared" si="133"/>
        <v>0</v>
      </c>
      <c r="K480" s="332">
        <f t="shared" ref="K480:M480" si="136">SUM(K481)</f>
        <v>1.92</v>
      </c>
      <c r="L480" s="332">
        <f t="shared" si="136"/>
        <v>0</v>
      </c>
      <c r="M480" s="277">
        <f>_xlfn.XLOOKUP(A480,[27]县本级公共预算支出决算情况表!$A:$A,[27]县本级公共预算支出决算情况表!$H:$H,0)</f>
        <v>4</v>
      </c>
      <c r="N480" s="349">
        <f t="shared" si="135"/>
        <v>-0.52</v>
      </c>
      <c r="O480" s="350"/>
      <c r="P480" s="21"/>
    </row>
    <row r="481" ht="15" customHeight="1" spans="1:16">
      <c r="A481" s="330">
        <v>2160699</v>
      </c>
      <c r="B481" s="333" t="s">
        <v>592</v>
      </c>
      <c r="C481" s="277">
        <v>30</v>
      </c>
      <c r="D481" s="277">
        <v>30</v>
      </c>
      <c r="E481" s="332">
        <v>41.92</v>
      </c>
      <c r="F481" s="332">
        <v>0</v>
      </c>
      <c r="G481" s="277">
        <f t="shared" si="126"/>
        <v>71.92</v>
      </c>
      <c r="H481" s="332">
        <v>1.92</v>
      </c>
      <c r="I481" s="277">
        <v>0</v>
      </c>
      <c r="J481" s="348">
        <f t="shared" si="133"/>
        <v>0</v>
      </c>
      <c r="K481" s="277">
        <v>1.92</v>
      </c>
      <c r="L481" s="277">
        <v>0</v>
      </c>
      <c r="M481" s="277">
        <f>_xlfn.XLOOKUP(A481,[27]县本级公共预算支出决算情况表!$A:$A,[27]县本级公共预算支出决算情况表!$H:$H,0)</f>
        <v>4</v>
      </c>
      <c r="N481" s="349">
        <f t="shared" si="135"/>
        <v>-0.52</v>
      </c>
      <c r="O481" s="350"/>
      <c r="P481" s="21"/>
    </row>
    <row r="482" ht="15" customHeight="1" spans="1:16">
      <c r="A482" s="330">
        <v>21699</v>
      </c>
      <c r="B482" s="331" t="s">
        <v>230</v>
      </c>
      <c r="C482" s="277">
        <v>133</v>
      </c>
      <c r="D482" s="332">
        <f>SUM(D483)</f>
        <v>133</v>
      </c>
      <c r="E482" s="332">
        <f>SUM(E483)</f>
        <v>827.8</v>
      </c>
      <c r="F482" s="332">
        <f>SUM(F483)</f>
        <v>91.4</v>
      </c>
      <c r="G482" s="277">
        <f t="shared" si="126"/>
        <v>1052.2</v>
      </c>
      <c r="H482" s="332">
        <v>360.5</v>
      </c>
      <c r="I482" s="277">
        <v>10</v>
      </c>
      <c r="J482" s="348">
        <f t="shared" si="133"/>
        <v>0.075187969924812</v>
      </c>
      <c r="K482" s="332">
        <f t="shared" ref="K482:M482" si="137">SUM(K483)</f>
        <v>350.5</v>
      </c>
      <c r="L482" s="332">
        <f t="shared" si="137"/>
        <v>0</v>
      </c>
      <c r="M482" s="277">
        <f>_xlfn.XLOOKUP(A482,[27]县本级公共预算支出决算情况表!$A:$A,[27]县本级公共预算支出决算情况表!$H:$H,0)</f>
        <v>692.9</v>
      </c>
      <c r="N482" s="349">
        <f t="shared" si="135"/>
        <v>-0.479722903737913</v>
      </c>
      <c r="O482" s="350"/>
      <c r="P482" s="21"/>
    </row>
    <row r="483" ht="15" customHeight="1" spans="1:16">
      <c r="A483" s="330">
        <v>2169999</v>
      </c>
      <c r="B483" s="333" t="s">
        <v>230</v>
      </c>
      <c r="C483" s="277">
        <v>133</v>
      </c>
      <c r="D483" s="277">
        <v>133</v>
      </c>
      <c r="E483" s="332">
        <v>827.8</v>
      </c>
      <c r="F483" s="332">
        <v>91.4</v>
      </c>
      <c r="G483" s="277">
        <f t="shared" si="126"/>
        <v>1052.2</v>
      </c>
      <c r="H483" s="332">
        <v>360.5</v>
      </c>
      <c r="I483" s="277">
        <v>10</v>
      </c>
      <c r="J483" s="348">
        <f t="shared" si="133"/>
        <v>0.075187969924812</v>
      </c>
      <c r="K483" s="277">
        <v>350.5</v>
      </c>
      <c r="L483" s="277">
        <v>0</v>
      </c>
      <c r="M483" s="277">
        <f>_xlfn.XLOOKUP(A483,[27]县本级公共预算支出决算情况表!$A:$A,[27]县本级公共预算支出决算情况表!$H:$H,0)</f>
        <v>692.9</v>
      </c>
      <c r="N483" s="349">
        <f t="shared" si="135"/>
        <v>-0.479722903737913</v>
      </c>
      <c r="O483" s="350"/>
      <c r="P483" s="21"/>
    </row>
    <row r="484" ht="15" customHeight="1" spans="1:16">
      <c r="A484" s="327">
        <v>220</v>
      </c>
      <c r="B484" s="328" t="s">
        <v>231</v>
      </c>
      <c r="C484" s="329">
        <v>2116</v>
      </c>
      <c r="D484" s="352">
        <f>SUM(D485,D494)</f>
        <v>2200</v>
      </c>
      <c r="E484" s="352">
        <f>SUM(E485,E494)</f>
        <v>805.886351</v>
      </c>
      <c r="F484" s="352">
        <f>SUM(F485,F494)</f>
        <v>0</v>
      </c>
      <c r="G484" s="329">
        <f t="shared" si="126"/>
        <v>3005.886351</v>
      </c>
      <c r="H484" s="352">
        <f>SUM(H485,H494)</f>
        <v>2222.933345</v>
      </c>
      <c r="I484" s="329">
        <v>2209.054285</v>
      </c>
      <c r="J484" s="346">
        <f t="shared" si="133"/>
        <v>1.00411558409091</v>
      </c>
      <c r="K484" s="352">
        <f t="shared" ref="K484:M484" si="138">SUM(K485,K494)</f>
        <v>13.87906</v>
      </c>
      <c r="L484" s="352">
        <f t="shared" si="138"/>
        <v>0</v>
      </c>
      <c r="M484" s="329">
        <f>_xlfn.XLOOKUP(A484,[27]县本级公共预算支出决算情况表!$A:$A,[27]县本级公共预算支出决算情况表!$H:$H,0)</f>
        <v>2435.306196</v>
      </c>
      <c r="N484" s="344">
        <f t="shared" si="135"/>
        <v>-0.0872058106487075</v>
      </c>
      <c r="O484" s="350"/>
      <c r="P484" s="21"/>
    </row>
    <row r="485" ht="15" customHeight="1" spans="1:16">
      <c r="A485" s="330">
        <v>22001</v>
      </c>
      <c r="B485" s="331" t="s">
        <v>232</v>
      </c>
      <c r="C485" s="277">
        <v>1773</v>
      </c>
      <c r="D485" s="332">
        <f>SUM(D486:D493)</f>
        <v>1913</v>
      </c>
      <c r="E485" s="332">
        <f>SUM(E486:E493)</f>
        <v>798.506351</v>
      </c>
      <c r="F485" s="332">
        <f>SUM(F486:F493)</f>
        <v>0</v>
      </c>
      <c r="G485" s="277">
        <f t="shared" si="126"/>
        <v>2711.506351</v>
      </c>
      <c r="H485" s="332">
        <v>1936.832582</v>
      </c>
      <c r="I485" s="277">
        <v>1930.333522</v>
      </c>
      <c r="J485" s="348">
        <f t="shared" ref="J485:J497" si="139">IFERROR(I485/D485,"-")</f>
        <v>1.0090609106116</v>
      </c>
      <c r="K485" s="332">
        <f>SUM(K486:K493)</f>
        <v>6.49906</v>
      </c>
      <c r="L485" s="332">
        <f>SUM(L486:L493)</f>
        <v>0</v>
      </c>
      <c r="M485" s="277">
        <f>_xlfn.XLOOKUP(A485,[27]县本级公共预算支出决算情况表!$A:$A,[27]县本级公共预算支出决算情况表!$H:$H,0)</f>
        <v>2212.208678</v>
      </c>
      <c r="N485" s="349">
        <f t="shared" ref="N485:N497" si="140">IFERROR(H485/M485-1,"-")</f>
        <v>-0.12448016262596</v>
      </c>
      <c r="O485" s="350"/>
      <c r="P485" s="21"/>
    </row>
    <row r="486" ht="15" customHeight="1" spans="1:16">
      <c r="A486" s="330">
        <v>2200101</v>
      </c>
      <c r="B486" s="333" t="s">
        <v>335</v>
      </c>
      <c r="C486" s="277">
        <v>1570</v>
      </c>
      <c r="D486" s="277">
        <v>1570</v>
      </c>
      <c r="E486" s="332">
        <v>0</v>
      </c>
      <c r="F486" s="332">
        <v>0</v>
      </c>
      <c r="G486" s="277">
        <f t="shared" si="126"/>
        <v>1570</v>
      </c>
      <c r="H486" s="332">
        <v>1550.698314</v>
      </c>
      <c r="I486" s="277">
        <v>1550.698314</v>
      </c>
      <c r="J486" s="348">
        <f t="shared" si="139"/>
        <v>0.987705932484076</v>
      </c>
      <c r="K486" s="277">
        <v>0</v>
      </c>
      <c r="L486" s="277">
        <v>0</v>
      </c>
      <c r="M486" s="277">
        <f>_xlfn.XLOOKUP(A486,[27]县本级公共预算支出决算情况表!$A:$A,[27]县本级公共预算支出决算情况表!$H:$H,0)</f>
        <v>1750.919084</v>
      </c>
      <c r="N486" s="349">
        <f t="shared" si="140"/>
        <v>-0.114351812045245</v>
      </c>
      <c r="O486" s="350"/>
      <c r="P486" s="21"/>
    </row>
    <row r="487" ht="15" customHeight="1" spans="1:16">
      <c r="A487" s="330">
        <v>2200102</v>
      </c>
      <c r="B487" s="333" t="s">
        <v>336</v>
      </c>
      <c r="C487" s="277">
        <v>0</v>
      </c>
      <c r="D487" s="277">
        <v>19</v>
      </c>
      <c r="E487" s="332">
        <v>0</v>
      </c>
      <c r="F487" s="332">
        <v>0</v>
      </c>
      <c r="G487" s="277">
        <f t="shared" si="126"/>
        <v>19</v>
      </c>
      <c r="H487" s="332">
        <v>15.420868</v>
      </c>
      <c r="I487" s="277">
        <v>15.420868</v>
      </c>
      <c r="J487" s="348">
        <f t="shared" si="139"/>
        <v>0.811624631578947</v>
      </c>
      <c r="K487" s="277">
        <v>0</v>
      </c>
      <c r="L487" s="277">
        <v>0</v>
      </c>
      <c r="M487" s="277">
        <f>_xlfn.XLOOKUP(A487,[27]县本级公共预算支出决算情况表!$A:$A,[27]县本级公共预算支出决算情况表!$H:$H,0)</f>
        <v>0</v>
      </c>
      <c r="N487" s="349" t="str">
        <f t="shared" si="140"/>
        <v>-</v>
      </c>
      <c r="O487" s="350"/>
      <c r="P487" s="21"/>
    </row>
    <row r="488" ht="15" customHeight="1" spans="1:16">
      <c r="A488" s="330">
        <v>2200104</v>
      </c>
      <c r="B488" s="333" t="s">
        <v>593</v>
      </c>
      <c r="C488" s="277">
        <v>0</v>
      </c>
      <c r="D488" s="277">
        <v>0</v>
      </c>
      <c r="E488" s="332">
        <v>0</v>
      </c>
      <c r="F488" s="332">
        <v>0</v>
      </c>
      <c r="G488" s="277">
        <f t="shared" si="126"/>
        <v>0</v>
      </c>
      <c r="H488" s="332">
        <v>160</v>
      </c>
      <c r="I488" s="277">
        <v>160</v>
      </c>
      <c r="J488" s="348" t="str">
        <f t="shared" si="139"/>
        <v>-</v>
      </c>
      <c r="K488" s="277">
        <v>0</v>
      </c>
      <c r="L488" s="277">
        <v>0</v>
      </c>
      <c r="M488" s="277">
        <f>_xlfn.XLOOKUP(A488,[27]县本级公共预算支出决算情况表!$A:$A,[27]县本级公共预算支出决算情况表!$H:$H,0)</f>
        <v>0</v>
      </c>
      <c r="N488" s="349" t="str">
        <f t="shared" si="140"/>
        <v>-</v>
      </c>
      <c r="O488" s="350"/>
      <c r="P488" s="21"/>
    </row>
    <row r="489" ht="15" customHeight="1" spans="1:16">
      <c r="A489" s="330">
        <v>2200106</v>
      </c>
      <c r="B489" s="333" t="s">
        <v>594</v>
      </c>
      <c r="C489" s="277">
        <v>149</v>
      </c>
      <c r="D489" s="277">
        <v>270</v>
      </c>
      <c r="E489" s="332">
        <v>798.506351</v>
      </c>
      <c r="F489" s="332">
        <v>0</v>
      </c>
      <c r="G489" s="277">
        <f t="shared" si="126"/>
        <v>1068.506351</v>
      </c>
      <c r="H489" s="332">
        <v>133.0434</v>
      </c>
      <c r="I489" s="277">
        <v>126.54434</v>
      </c>
      <c r="J489" s="348">
        <f t="shared" si="139"/>
        <v>0.468682740740741</v>
      </c>
      <c r="K489" s="277">
        <v>6.49906</v>
      </c>
      <c r="L489" s="277">
        <v>0</v>
      </c>
      <c r="M489" s="277">
        <f>_xlfn.XLOOKUP(A489,[27]县本级公共预算支出决算情况表!$A:$A,[27]县本级公共预算支出决算情况表!$H:$H,0)</f>
        <v>357.673649</v>
      </c>
      <c r="N489" s="349">
        <f t="shared" si="140"/>
        <v>-0.628031306270482</v>
      </c>
      <c r="O489" s="350"/>
      <c r="P489" s="21"/>
    </row>
    <row r="490" ht="15" customHeight="1" spans="1:16">
      <c r="A490" s="330">
        <v>2200109</v>
      </c>
      <c r="B490" s="333" t="s">
        <v>595</v>
      </c>
      <c r="C490" s="277">
        <v>14</v>
      </c>
      <c r="D490" s="277">
        <v>14</v>
      </c>
      <c r="E490" s="332">
        <v>0</v>
      </c>
      <c r="F490" s="332">
        <v>0</v>
      </c>
      <c r="G490" s="277">
        <f t="shared" si="126"/>
        <v>14</v>
      </c>
      <c r="H490" s="332">
        <v>45</v>
      </c>
      <c r="I490" s="277">
        <v>45</v>
      </c>
      <c r="J490" s="348">
        <f t="shared" si="139"/>
        <v>3.21428571428571</v>
      </c>
      <c r="K490" s="277">
        <v>0</v>
      </c>
      <c r="L490" s="277">
        <v>0</v>
      </c>
      <c r="M490" s="277">
        <f>_xlfn.XLOOKUP(A490,[27]县本级公共预算支出决算情况表!$A:$A,[27]县本级公共预算支出决算情况表!$H:$H,0)</f>
        <v>21.363</v>
      </c>
      <c r="N490" s="349">
        <f t="shared" si="140"/>
        <v>1.10644572391518</v>
      </c>
      <c r="O490" s="350"/>
      <c r="P490" s="21"/>
    </row>
    <row r="491" ht="15" customHeight="1" spans="1:16">
      <c r="A491" s="330">
        <v>2200114</v>
      </c>
      <c r="B491" s="333" t="s">
        <v>596</v>
      </c>
      <c r="C491" s="277">
        <v>0</v>
      </c>
      <c r="D491" s="277">
        <v>0</v>
      </c>
      <c r="E491" s="332">
        <v>0</v>
      </c>
      <c r="F491" s="332">
        <v>0</v>
      </c>
      <c r="G491" s="277">
        <f t="shared" si="126"/>
        <v>0</v>
      </c>
      <c r="H491" s="332">
        <v>0</v>
      </c>
      <c r="I491" s="277">
        <v>0</v>
      </c>
      <c r="J491" s="348" t="str">
        <f t="shared" si="139"/>
        <v>-</v>
      </c>
      <c r="K491" s="277">
        <v>0</v>
      </c>
      <c r="L491" s="277">
        <v>0</v>
      </c>
      <c r="M491" s="277">
        <f>_xlfn.XLOOKUP(A491,[27]县本级公共预算支出决算情况表!$A:$A,[27]县本级公共预算支出决算情况表!$H:$H,0)</f>
        <v>42.48</v>
      </c>
      <c r="N491" s="349">
        <f t="shared" si="140"/>
        <v>-1</v>
      </c>
      <c r="O491" s="350"/>
      <c r="P491" s="21"/>
    </row>
    <row r="492" ht="15" customHeight="1" spans="1:16">
      <c r="A492" s="330">
        <v>2200119</v>
      </c>
      <c r="B492" s="333" t="s">
        <v>597</v>
      </c>
      <c r="C492" s="277">
        <v>0</v>
      </c>
      <c r="D492" s="277">
        <v>0</v>
      </c>
      <c r="E492" s="332">
        <v>0</v>
      </c>
      <c r="F492" s="332">
        <v>0</v>
      </c>
      <c r="G492" s="277">
        <f t="shared" si="126"/>
        <v>0</v>
      </c>
      <c r="H492" s="332">
        <v>0</v>
      </c>
      <c r="I492" s="277">
        <v>0</v>
      </c>
      <c r="J492" s="348" t="str">
        <f t="shared" si="139"/>
        <v>-</v>
      </c>
      <c r="K492" s="277">
        <v>0</v>
      </c>
      <c r="L492" s="277">
        <v>0</v>
      </c>
      <c r="M492" s="277">
        <f>_xlfn.XLOOKUP(A492,[27]县本级公共预算支出决算情况表!$A:$A,[27]县本级公共预算支出决算情况表!$H:$H,0)</f>
        <v>0</v>
      </c>
      <c r="N492" s="349" t="str">
        <f t="shared" si="140"/>
        <v>-</v>
      </c>
      <c r="O492" s="350"/>
      <c r="P492" s="21"/>
    </row>
    <row r="493" ht="15" customHeight="1" spans="1:16">
      <c r="A493" s="330">
        <v>2200199</v>
      </c>
      <c r="B493" s="333" t="s">
        <v>598</v>
      </c>
      <c r="C493" s="277">
        <v>40</v>
      </c>
      <c r="D493" s="277">
        <v>40</v>
      </c>
      <c r="E493" s="332">
        <v>0</v>
      </c>
      <c r="F493" s="332">
        <v>0</v>
      </c>
      <c r="G493" s="277">
        <f t="shared" si="126"/>
        <v>40</v>
      </c>
      <c r="H493" s="332">
        <v>32.67</v>
      </c>
      <c r="I493" s="277">
        <v>32.67</v>
      </c>
      <c r="J493" s="348">
        <f t="shared" si="139"/>
        <v>0.81675</v>
      </c>
      <c r="K493" s="277">
        <v>0</v>
      </c>
      <c r="L493" s="277">
        <v>0</v>
      </c>
      <c r="M493" s="277">
        <f>_xlfn.XLOOKUP(A493,[27]县本级公共预算支出决算情况表!$A:$A,[27]县本级公共预算支出决算情况表!$H:$H,0)</f>
        <v>39.772945</v>
      </c>
      <c r="N493" s="349">
        <f t="shared" si="140"/>
        <v>-0.178587353790372</v>
      </c>
      <c r="O493" s="350"/>
      <c r="P493" s="21"/>
    </row>
    <row r="494" ht="15" customHeight="1" spans="1:16">
      <c r="A494" s="330">
        <v>22005</v>
      </c>
      <c r="B494" s="331" t="s">
        <v>233</v>
      </c>
      <c r="C494" s="277">
        <v>343</v>
      </c>
      <c r="D494" s="332">
        <f>SUM(D495:D496)</f>
        <v>287</v>
      </c>
      <c r="E494" s="332">
        <f>SUM(E495:E496)</f>
        <v>7.38</v>
      </c>
      <c r="F494" s="332">
        <f>SUM(F495:F496)</f>
        <v>0</v>
      </c>
      <c r="G494" s="277">
        <f t="shared" si="126"/>
        <v>294.38</v>
      </c>
      <c r="H494" s="332">
        <v>286.100763</v>
      </c>
      <c r="I494" s="277">
        <v>278.720763</v>
      </c>
      <c r="J494" s="348">
        <f t="shared" si="139"/>
        <v>0.971152484320557</v>
      </c>
      <c r="K494" s="332">
        <f t="shared" ref="K494:M494" si="141">SUM(K495:K496)</f>
        <v>7.38</v>
      </c>
      <c r="L494" s="332">
        <f t="shared" si="141"/>
        <v>0</v>
      </c>
      <c r="M494" s="277">
        <f>_xlfn.XLOOKUP(A494,[27]县本级公共预算支出决算情况表!$A:$A,[27]县本级公共预算支出决算情况表!$H:$H,0)</f>
        <v>223.097518</v>
      </c>
      <c r="N494" s="349">
        <f t="shared" si="140"/>
        <v>0.282402267693538</v>
      </c>
      <c r="O494" s="350"/>
      <c r="P494" s="21"/>
    </row>
    <row r="495" ht="15" customHeight="1" spans="1:16">
      <c r="A495" s="330">
        <v>2200504</v>
      </c>
      <c r="B495" s="333" t="s">
        <v>599</v>
      </c>
      <c r="C495" s="277">
        <v>125</v>
      </c>
      <c r="D495" s="277">
        <v>127</v>
      </c>
      <c r="E495" s="332">
        <v>0</v>
      </c>
      <c r="F495" s="332">
        <v>0</v>
      </c>
      <c r="G495" s="277">
        <f t="shared" si="126"/>
        <v>127</v>
      </c>
      <c r="H495" s="332">
        <v>124.129686</v>
      </c>
      <c r="I495" s="277">
        <v>124.129686</v>
      </c>
      <c r="J495" s="348">
        <f t="shared" si="139"/>
        <v>0.977399102362205</v>
      </c>
      <c r="K495" s="277">
        <v>0</v>
      </c>
      <c r="L495" s="277">
        <v>0</v>
      </c>
      <c r="M495" s="277">
        <f>_xlfn.XLOOKUP(A495,[27]县本级公共预算支出决算情况表!$A:$A,[27]县本级公共预算支出决算情况表!$H:$H,0)</f>
        <v>110.431696</v>
      </c>
      <c r="N495" s="349">
        <f t="shared" si="140"/>
        <v>0.124040384202738</v>
      </c>
      <c r="O495" s="350"/>
      <c r="P495" s="21"/>
    </row>
    <row r="496" ht="15" customHeight="1" spans="1:16">
      <c r="A496" s="330">
        <v>2200509</v>
      </c>
      <c r="B496" s="333" t="s">
        <v>600</v>
      </c>
      <c r="C496" s="277">
        <v>218</v>
      </c>
      <c r="D496" s="277">
        <v>160</v>
      </c>
      <c r="E496" s="332">
        <v>7.38</v>
      </c>
      <c r="F496" s="332">
        <v>0</v>
      </c>
      <c r="G496" s="277">
        <f t="shared" si="126"/>
        <v>167.38</v>
      </c>
      <c r="H496" s="332">
        <v>161.971077</v>
      </c>
      <c r="I496" s="277">
        <v>154.591077</v>
      </c>
      <c r="J496" s="348">
        <f t="shared" si="139"/>
        <v>0.96619423125</v>
      </c>
      <c r="K496" s="277">
        <v>7.38</v>
      </c>
      <c r="L496" s="277">
        <v>0</v>
      </c>
      <c r="M496" s="277">
        <f>_xlfn.XLOOKUP(A496,[27]县本级公共预算支出决算情况表!$A:$A,[27]县本级公共预算支出决算情况表!$H:$H,0)</f>
        <v>112.665822</v>
      </c>
      <c r="N496" s="349">
        <f t="shared" si="140"/>
        <v>0.437623887393286</v>
      </c>
      <c r="O496" s="350"/>
      <c r="P496" s="21"/>
    </row>
    <row r="497" ht="15" customHeight="1" spans="1:16">
      <c r="A497" s="327">
        <v>221</v>
      </c>
      <c r="B497" s="328" t="s">
        <v>234</v>
      </c>
      <c r="C497" s="329">
        <v>8616</v>
      </c>
      <c r="D497" s="352">
        <f>SUM(D498,D506)</f>
        <v>8517</v>
      </c>
      <c r="E497" s="352">
        <f>SUM(E498,E506)</f>
        <v>1634.654043</v>
      </c>
      <c r="F497" s="352">
        <f>SUM(F498,F506)</f>
        <v>1786.92</v>
      </c>
      <c r="G497" s="329">
        <f t="shared" si="126"/>
        <v>11938.574043</v>
      </c>
      <c r="H497" s="352">
        <f>SUM(H498,H506)</f>
        <v>13165.146718</v>
      </c>
      <c r="I497" s="329">
        <v>11688.234784</v>
      </c>
      <c r="J497" s="346">
        <f t="shared" si="139"/>
        <v>1.37234176165316</v>
      </c>
      <c r="K497" s="352">
        <f t="shared" ref="K497:M497" si="142">SUM(K498,K506)</f>
        <v>932.74054</v>
      </c>
      <c r="L497" s="352">
        <f t="shared" si="142"/>
        <v>544.171394</v>
      </c>
      <c r="M497" s="329">
        <f>_xlfn.XLOOKUP(A497,[27]县本级公共预算支出决算情况表!$A:$A,[27]县本级公共预算支出决算情况表!$H:$H,0)</f>
        <v>2007.822569</v>
      </c>
      <c r="N497" s="344">
        <f t="shared" si="140"/>
        <v>5.55692735068564</v>
      </c>
      <c r="O497" s="350"/>
      <c r="P497" s="21"/>
    </row>
    <row r="498" ht="15" customHeight="1" spans="1:16">
      <c r="A498" s="330">
        <v>22101</v>
      </c>
      <c r="B498" s="331" t="s">
        <v>235</v>
      </c>
      <c r="C498" s="277">
        <v>313</v>
      </c>
      <c r="D498" s="332">
        <f>SUM(D499:D505)</f>
        <v>293</v>
      </c>
      <c r="E498" s="332">
        <f>SUM(E499:E505)</f>
        <v>1634.654043</v>
      </c>
      <c r="F498" s="332">
        <f>SUM(F499:F505)</f>
        <v>1786.92</v>
      </c>
      <c r="G498" s="277">
        <f t="shared" si="126"/>
        <v>3714.574043</v>
      </c>
      <c r="H498" s="332">
        <v>5044.634643</v>
      </c>
      <c r="I498" s="277">
        <v>3567.722709</v>
      </c>
      <c r="J498" s="348">
        <f t="shared" ref="J498:J509" si="143">IFERROR(I498/D498,"-")</f>
        <v>12.1765280170648</v>
      </c>
      <c r="K498" s="332">
        <f>SUM(K499:K505)</f>
        <v>932.74054</v>
      </c>
      <c r="L498" s="332">
        <f>SUM(L499:L505)</f>
        <v>544.171394</v>
      </c>
      <c r="M498" s="277">
        <f>_xlfn.XLOOKUP(A498,[27]县本级公共预算支出决算情况表!$A:$A,[27]县本级公共预算支出决算情况表!$H:$H,0)</f>
        <v>1938.695569</v>
      </c>
      <c r="N498" s="349">
        <f t="shared" ref="N498:N509" si="144">IFERROR(H498/M498-1,"-")</f>
        <v>1.60207673843402</v>
      </c>
      <c r="O498" s="350"/>
      <c r="P498" s="21"/>
    </row>
    <row r="499" ht="15" customHeight="1" spans="1:16">
      <c r="A499" s="330">
        <v>2210103</v>
      </c>
      <c r="B499" s="333" t="s">
        <v>601</v>
      </c>
      <c r="C499" s="277">
        <v>128</v>
      </c>
      <c r="D499" s="277">
        <v>128</v>
      </c>
      <c r="E499" s="332">
        <v>525.19807</v>
      </c>
      <c r="F499" s="332">
        <v>0</v>
      </c>
      <c r="G499" s="277">
        <f t="shared" si="126"/>
        <v>653.19807</v>
      </c>
      <c r="H499" s="332">
        <v>449.067057</v>
      </c>
      <c r="I499" s="277">
        <v>26.172559</v>
      </c>
      <c r="J499" s="348">
        <f t="shared" si="143"/>
        <v>0.2044731171875</v>
      </c>
      <c r="K499" s="277">
        <v>422.894498</v>
      </c>
      <c r="L499" s="277">
        <v>0</v>
      </c>
      <c r="M499" s="277">
        <f>_xlfn.XLOOKUP(A499,[27]县本级公共预算支出决算情况表!$A:$A,[27]县本级公共预算支出决算情况表!$H:$H,0)</f>
        <v>661.741686</v>
      </c>
      <c r="N499" s="349">
        <f t="shared" si="144"/>
        <v>-0.321386174544247</v>
      </c>
      <c r="O499" s="350"/>
      <c r="P499" s="21"/>
    </row>
    <row r="500" ht="15" customHeight="1" spans="1:16">
      <c r="A500" s="330">
        <v>2210105</v>
      </c>
      <c r="B500" s="333" t="s">
        <v>602</v>
      </c>
      <c r="C500" s="277">
        <v>80</v>
      </c>
      <c r="D500" s="277">
        <v>43</v>
      </c>
      <c r="E500" s="332">
        <v>33.56556</v>
      </c>
      <c r="F500" s="332">
        <v>292.18</v>
      </c>
      <c r="G500" s="277">
        <f t="shared" si="126"/>
        <v>368.74556</v>
      </c>
      <c r="H500" s="332">
        <v>147.44695</v>
      </c>
      <c r="I500" s="277">
        <v>14.03615</v>
      </c>
      <c r="J500" s="348">
        <f t="shared" si="143"/>
        <v>0.326422093023256</v>
      </c>
      <c r="K500" s="277">
        <v>15.9108</v>
      </c>
      <c r="L500" s="277">
        <v>117.5</v>
      </c>
      <c r="M500" s="277">
        <f>_xlfn.XLOOKUP(A500,[27]县本级公共预算支出决算情况表!$A:$A,[27]县本级公共预算支出决算情况表!$H:$H,0)</f>
        <v>610.83217</v>
      </c>
      <c r="N500" s="349">
        <f t="shared" si="144"/>
        <v>-0.758612991846844</v>
      </c>
      <c r="O500" s="350"/>
      <c r="P500" s="21"/>
    </row>
    <row r="501" ht="15" customHeight="1" spans="1:16">
      <c r="A501" s="330">
        <v>2210106</v>
      </c>
      <c r="B501" s="333" t="s">
        <v>603</v>
      </c>
      <c r="C501" s="277">
        <v>63</v>
      </c>
      <c r="D501" s="277">
        <v>83</v>
      </c>
      <c r="E501" s="332">
        <v>222.849063</v>
      </c>
      <c r="F501" s="332">
        <v>0</v>
      </c>
      <c r="G501" s="277">
        <f t="shared" si="126"/>
        <v>305.849063</v>
      </c>
      <c r="H501" s="332">
        <v>93.162549</v>
      </c>
      <c r="I501" s="277">
        <v>27.514</v>
      </c>
      <c r="J501" s="348">
        <f t="shared" si="143"/>
        <v>0.331493975903614</v>
      </c>
      <c r="K501" s="277">
        <v>65.648549</v>
      </c>
      <c r="L501" s="277">
        <v>0</v>
      </c>
      <c r="M501" s="277">
        <f>_xlfn.XLOOKUP(A501,[27]县本级公共预算支出决算情况表!$A:$A,[27]县本级公共预算支出决算情况表!$H:$H,0)</f>
        <v>121.425491</v>
      </c>
      <c r="N501" s="349">
        <f t="shared" si="144"/>
        <v>-0.232759544698897</v>
      </c>
      <c r="O501" s="350"/>
      <c r="P501" s="21"/>
    </row>
    <row r="502" ht="15" customHeight="1" spans="1:16">
      <c r="A502" s="330">
        <v>2210107</v>
      </c>
      <c r="B502" s="333" t="s">
        <v>604</v>
      </c>
      <c r="C502" s="277">
        <v>0</v>
      </c>
      <c r="D502" s="277">
        <v>0</v>
      </c>
      <c r="E502" s="332">
        <v>0</v>
      </c>
      <c r="F502" s="332">
        <v>77.62</v>
      </c>
      <c r="G502" s="277">
        <f t="shared" si="126"/>
        <v>77.62</v>
      </c>
      <c r="H502" s="332">
        <v>73.3413</v>
      </c>
      <c r="I502" s="277">
        <v>0</v>
      </c>
      <c r="J502" s="348" t="str">
        <f t="shared" si="143"/>
        <v>-</v>
      </c>
      <c r="K502" s="277">
        <v>0</v>
      </c>
      <c r="L502" s="277">
        <v>73.3413</v>
      </c>
      <c r="M502" s="277">
        <f>_xlfn.XLOOKUP(A502,[27]县本级公共预算支出决算情况表!$A:$A,[27]县本级公共预算支出决算情况表!$H:$H,0)</f>
        <v>153.9144</v>
      </c>
      <c r="N502" s="349">
        <f t="shared" si="144"/>
        <v>-0.523492928536901</v>
      </c>
      <c r="O502" s="350"/>
      <c r="P502" s="21"/>
    </row>
    <row r="503" ht="15" customHeight="1" spans="1:16">
      <c r="A503" s="330">
        <v>2210108</v>
      </c>
      <c r="B503" s="333" t="s">
        <v>605</v>
      </c>
      <c r="C503" s="277">
        <v>41</v>
      </c>
      <c r="D503" s="277">
        <v>39</v>
      </c>
      <c r="E503" s="332">
        <v>853.04135</v>
      </c>
      <c r="F503" s="332">
        <v>222.27</v>
      </c>
      <c r="G503" s="277">
        <f t="shared" si="126"/>
        <v>1114.31135</v>
      </c>
      <c r="H503" s="332">
        <v>541.766787</v>
      </c>
      <c r="I503" s="277">
        <v>0</v>
      </c>
      <c r="J503" s="348">
        <f t="shared" si="143"/>
        <v>0</v>
      </c>
      <c r="K503" s="277">
        <v>428.286693</v>
      </c>
      <c r="L503" s="277">
        <v>113.480094</v>
      </c>
      <c r="M503" s="277">
        <f>_xlfn.XLOOKUP(A503,[27]县本级公共预算支出决算情况表!$A:$A,[27]县本级公共预算支出决算情况表!$H:$H,0)</f>
        <v>326.971798</v>
      </c>
      <c r="N503" s="349">
        <f t="shared" si="144"/>
        <v>0.65692206579847</v>
      </c>
      <c r="O503" s="350"/>
      <c r="P503" s="21"/>
    </row>
    <row r="504" ht="15" customHeight="1" spans="1:16">
      <c r="A504" s="330">
        <v>2210110</v>
      </c>
      <c r="B504" s="333" t="s">
        <v>606</v>
      </c>
      <c r="C504" s="277">
        <v>0</v>
      </c>
      <c r="D504" s="277">
        <v>0</v>
      </c>
      <c r="E504" s="332">
        <v>0</v>
      </c>
      <c r="F504" s="332">
        <v>239.85</v>
      </c>
      <c r="G504" s="277">
        <f t="shared" si="126"/>
        <v>239.85</v>
      </c>
      <c r="H504" s="332">
        <v>239.85</v>
      </c>
      <c r="I504" s="277">
        <v>0</v>
      </c>
      <c r="J504" s="348" t="str">
        <f t="shared" si="143"/>
        <v>-</v>
      </c>
      <c r="K504" s="277">
        <v>0</v>
      </c>
      <c r="L504" s="277">
        <v>239.85</v>
      </c>
      <c r="M504" s="277">
        <f>_xlfn.XLOOKUP(A504,[27]县本级公共预算支出决算情况表!$A:$A,[27]县本级公共预算支出决算情况表!$H:$H,0)</f>
        <v>0</v>
      </c>
      <c r="N504" s="349" t="str">
        <f t="shared" si="144"/>
        <v>-</v>
      </c>
      <c r="O504" s="350"/>
      <c r="P504" s="21"/>
    </row>
    <row r="505" ht="15" customHeight="1" spans="1:16">
      <c r="A505" s="330">
        <v>2210199</v>
      </c>
      <c r="B505" s="333" t="s">
        <v>607</v>
      </c>
      <c r="C505" s="277">
        <v>0</v>
      </c>
      <c r="D505" s="277">
        <v>0</v>
      </c>
      <c r="E505" s="332">
        <v>0</v>
      </c>
      <c r="F505" s="332">
        <v>955</v>
      </c>
      <c r="G505" s="277">
        <f t="shared" si="126"/>
        <v>955</v>
      </c>
      <c r="H505" s="332">
        <v>3500</v>
      </c>
      <c r="I505" s="277">
        <v>3500</v>
      </c>
      <c r="J505" s="348" t="str">
        <f t="shared" si="143"/>
        <v>-</v>
      </c>
      <c r="K505" s="277">
        <v>0</v>
      </c>
      <c r="L505" s="277">
        <v>0</v>
      </c>
      <c r="M505" s="277">
        <f>_xlfn.XLOOKUP(A505,[27]县本级公共预算支出决算情况表!$A:$A,[27]县本级公共预算支出决算情况表!$H:$H,0)</f>
        <v>63.810024</v>
      </c>
      <c r="N505" s="349">
        <f t="shared" si="144"/>
        <v>53.8503163076698</v>
      </c>
      <c r="O505" s="350"/>
      <c r="P505" s="21"/>
    </row>
    <row r="506" ht="15" customHeight="1" spans="1:16">
      <c r="A506" s="330">
        <v>22102</v>
      </c>
      <c r="B506" s="331" t="s">
        <v>236</v>
      </c>
      <c r="C506" s="277">
        <v>8304</v>
      </c>
      <c r="D506" s="332">
        <f>SUM(D507:D508)</f>
        <v>8224</v>
      </c>
      <c r="E506" s="332">
        <f>SUM(E507:E508)</f>
        <v>0</v>
      </c>
      <c r="F506" s="332">
        <f>SUM(F507:F508)</f>
        <v>0</v>
      </c>
      <c r="G506" s="277">
        <f t="shared" si="126"/>
        <v>8224</v>
      </c>
      <c r="H506" s="332">
        <v>8120.512075</v>
      </c>
      <c r="I506" s="277">
        <v>8120.512075</v>
      </c>
      <c r="J506" s="348">
        <f t="shared" si="143"/>
        <v>0.987416351532101</v>
      </c>
      <c r="K506" s="332">
        <f t="shared" ref="K506:M506" si="145">SUM(K507:K508)</f>
        <v>0</v>
      </c>
      <c r="L506" s="332">
        <f t="shared" si="145"/>
        <v>0</v>
      </c>
      <c r="M506" s="277">
        <f>_xlfn.XLOOKUP(A506,[27]县本级公共预算支出决算情况表!$A:$A,[27]县本级公共预算支出决算情况表!$H:$H,0)</f>
        <v>69.127</v>
      </c>
      <c r="N506" s="349">
        <f t="shared" si="144"/>
        <v>116.472363548252</v>
      </c>
      <c r="O506" s="350"/>
      <c r="P506" s="21"/>
    </row>
    <row r="507" ht="15" customHeight="1" spans="1:16">
      <c r="A507" s="330">
        <v>2210201</v>
      </c>
      <c r="B507" s="333" t="s">
        <v>608</v>
      </c>
      <c r="C507" s="277">
        <v>8247</v>
      </c>
      <c r="D507" s="277">
        <v>8168</v>
      </c>
      <c r="E507" s="332">
        <v>0</v>
      </c>
      <c r="F507" s="332">
        <v>0</v>
      </c>
      <c r="G507" s="277">
        <f t="shared" si="126"/>
        <v>8168</v>
      </c>
      <c r="H507" s="332">
        <v>8120.512075</v>
      </c>
      <c r="I507" s="277">
        <v>8120.512075</v>
      </c>
      <c r="J507" s="348">
        <f t="shared" si="143"/>
        <v>0.994186101248776</v>
      </c>
      <c r="K507" s="277">
        <v>0</v>
      </c>
      <c r="L507" s="277">
        <v>0</v>
      </c>
      <c r="M507" s="277">
        <f>_xlfn.XLOOKUP(A507,[27]县本级公共预算支出决算情况表!$A:$A,[27]县本级公共预算支出决算情况表!$H:$H,0)</f>
        <v>11.1339</v>
      </c>
      <c r="N507" s="349">
        <f t="shared" si="144"/>
        <v>728.350189511312</v>
      </c>
      <c r="O507" s="350"/>
      <c r="P507" s="21"/>
    </row>
    <row r="508" ht="15" customHeight="1" spans="1:16">
      <c r="A508" s="330">
        <v>2210203</v>
      </c>
      <c r="B508" s="333" t="s">
        <v>609</v>
      </c>
      <c r="C508" s="277">
        <v>56</v>
      </c>
      <c r="D508" s="277">
        <v>56</v>
      </c>
      <c r="E508" s="332">
        <v>0</v>
      </c>
      <c r="F508" s="332">
        <v>0</v>
      </c>
      <c r="G508" s="277">
        <f t="shared" si="126"/>
        <v>56</v>
      </c>
      <c r="H508" s="332">
        <v>0</v>
      </c>
      <c r="I508" s="277">
        <v>0</v>
      </c>
      <c r="J508" s="348">
        <f t="shared" si="143"/>
        <v>0</v>
      </c>
      <c r="K508" s="277">
        <v>0</v>
      </c>
      <c r="L508" s="277">
        <v>0</v>
      </c>
      <c r="M508" s="277">
        <f>_xlfn.XLOOKUP(A508,[27]县本级公共预算支出决算情况表!$A:$A,[27]县本级公共预算支出决算情况表!$H:$H,0)</f>
        <v>57.9931</v>
      </c>
      <c r="N508" s="349">
        <f t="shared" si="144"/>
        <v>-1</v>
      </c>
      <c r="O508" s="350"/>
      <c r="P508" s="21"/>
    </row>
    <row r="509" spans="1:16">
      <c r="A509" s="327">
        <v>222</v>
      </c>
      <c r="B509" s="328" t="s">
        <v>237</v>
      </c>
      <c r="C509" s="329">
        <v>208</v>
      </c>
      <c r="D509" s="352">
        <f>SUM(D510,D514,D517)</f>
        <v>218</v>
      </c>
      <c r="E509" s="352">
        <f>SUM(E510,E514,E517)</f>
        <v>201</v>
      </c>
      <c r="F509" s="352">
        <f>SUM(F510,F514,F517)</f>
        <v>0</v>
      </c>
      <c r="G509" s="329">
        <f t="shared" si="126"/>
        <v>419</v>
      </c>
      <c r="H509" s="352">
        <f>SUM(H510,H514,H517)</f>
        <v>268.129313</v>
      </c>
      <c r="I509" s="329">
        <v>208.129313</v>
      </c>
      <c r="J509" s="346">
        <f t="shared" si="143"/>
        <v>0.954721619266055</v>
      </c>
      <c r="K509" s="352">
        <f t="shared" ref="K509:M509" si="146">SUM(K510,K514,K517)</f>
        <v>60</v>
      </c>
      <c r="L509" s="352">
        <f t="shared" si="146"/>
        <v>0</v>
      </c>
      <c r="M509" s="329">
        <f>_xlfn.XLOOKUP(A509,[27]县本级公共预算支出决算情况表!$A:$A,[27]县本级公共预算支出决算情况表!$H:$H,0)</f>
        <v>288.780966</v>
      </c>
      <c r="N509" s="344">
        <f t="shared" si="144"/>
        <v>-0.0715132070027079</v>
      </c>
      <c r="O509" s="350"/>
      <c r="P509" s="21"/>
    </row>
    <row r="510" spans="1:16">
      <c r="A510" s="330">
        <v>22201</v>
      </c>
      <c r="B510" s="331" t="s">
        <v>238</v>
      </c>
      <c r="C510" s="277">
        <v>91</v>
      </c>
      <c r="D510" s="332">
        <f>SUM(D511:D513)</f>
        <v>91</v>
      </c>
      <c r="E510" s="332">
        <f>SUM(E511:E513)</f>
        <v>201</v>
      </c>
      <c r="F510" s="332">
        <f>SUM(F511:F513)</f>
        <v>0</v>
      </c>
      <c r="G510" s="277">
        <f t="shared" si="126"/>
        <v>292</v>
      </c>
      <c r="H510" s="332">
        <v>268.129313</v>
      </c>
      <c r="I510" s="277">
        <v>208.129313</v>
      </c>
      <c r="J510" s="348">
        <f t="shared" ref="J510:J519" si="147">IFERROR(I510/D510,"-")</f>
        <v>2.28713530769231</v>
      </c>
      <c r="K510" s="332">
        <f t="shared" ref="K510:M510" si="148">SUM(K511:K513)</f>
        <v>60</v>
      </c>
      <c r="L510" s="332">
        <f t="shared" si="148"/>
        <v>0</v>
      </c>
      <c r="M510" s="277">
        <f>_xlfn.XLOOKUP(A510,[27]县本级公共预算支出决算情况表!$A:$A,[27]县本级公共预算支出决算情况表!$H:$H,0)</f>
        <v>114.098866</v>
      </c>
      <c r="N510" s="349">
        <f t="shared" ref="N510:N519" si="149">IFERROR(H510/M510-1,"-")</f>
        <v>1.34997351332133</v>
      </c>
      <c r="O510" s="350"/>
      <c r="P510" s="21"/>
    </row>
    <row r="511" spans="1:16">
      <c r="A511" s="330">
        <v>2220112</v>
      </c>
      <c r="B511" s="333" t="s">
        <v>610</v>
      </c>
      <c r="C511" s="277">
        <v>91</v>
      </c>
      <c r="D511" s="277">
        <v>91</v>
      </c>
      <c r="E511" s="332">
        <v>0</v>
      </c>
      <c r="F511" s="332">
        <v>0</v>
      </c>
      <c r="G511" s="277">
        <f t="shared" si="126"/>
        <v>91</v>
      </c>
      <c r="H511" s="332">
        <v>0</v>
      </c>
      <c r="I511" s="277">
        <v>0</v>
      </c>
      <c r="J511" s="348">
        <f t="shared" si="147"/>
        <v>0</v>
      </c>
      <c r="K511" s="277">
        <v>0</v>
      </c>
      <c r="L511" s="277">
        <v>0</v>
      </c>
      <c r="M511" s="277">
        <f>_xlfn.XLOOKUP(A511,[27]县本级公共预算支出决算情况表!$A:$A,[27]县本级公共预算支出决算情况表!$H:$H,0)</f>
        <v>114.09</v>
      </c>
      <c r="N511" s="349">
        <f t="shared" si="149"/>
        <v>-1</v>
      </c>
      <c r="O511" s="350"/>
      <c r="P511" s="21"/>
    </row>
    <row r="512" spans="1:16">
      <c r="A512" s="330">
        <v>2220115</v>
      </c>
      <c r="B512" s="333" t="s">
        <v>611</v>
      </c>
      <c r="C512" s="277">
        <v>0</v>
      </c>
      <c r="D512" s="277">
        <v>0</v>
      </c>
      <c r="E512" s="332">
        <v>0</v>
      </c>
      <c r="F512" s="332">
        <v>0</v>
      </c>
      <c r="G512" s="277">
        <f t="shared" si="126"/>
        <v>0</v>
      </c>
      <c r="H512" s="332">
        <v>208.129313</v>
      </c>
      <c r="I512" s="277">
        <v>208.129313</v>
      </c>
      <c r="J512" s="348" t="str">
        <f t="shared" si="147"/>
        <v>-</v>
      </c>
      <c r="K512" s="277">
        <v>0</v>
      </c>
      <c r="L512" s="277">
        <v>0</v>
      </c>
      <c r="M512" s="277">
        <f>_xlfn.XLOOKUP(A512,[27]县本级公共预算支出决算情况表!$A:$A,[27]县本级公共预算支出决算情况表!$H:$H,0)</f>
        <v>0.008866</v>
      </c>
      <c r="N512" s="349">
        <f t="shared" si="149"/>
        <v>23473.9958267539</v>
      </c>
      <c r="O512" s="350"/>
      <c r="P512" s="21"/>
    </row>
    <row r="513" spans="1:16">
      <c r="A513" s="330">
        <v>2220199</v>
      </c>
      <c r="B513" s="333" t="s">
        <v>612</v>
      </c>
      <c r="C513" s="277">
        <v>0</v>
      </c>
      <c r="D513" s="277">
        <v>0</v>
      </c>
      <c r="E513" s="332">
        <v>201</v>
      </c>
      <c r="F513" s="332">
        <v>0</v>
      </c>
      <c r="G513" s="277">
        <f t="shared" si="126"/>
        <v>201</v>
      </c>
      <c r="H513" s="332">
        <v>60</v>
      </c>
      <c r="I513" s="277">
        <v>0</v>
      </c>
      <c r="J513" s="348" t="str">
        <f t="shared" si="147"/>
        <v>-</v>
      </c>
      <c r="K513" s="277">
        <v>60</v>
      </c>
      <c r="L513" s="277">
        <v>0</v>
      </c>
      <c r="M513" s="277">
        <f>_xlfn.XLOOKUP(A513,[27]县本级公共预算支出决算情况表!$A:$A,[27]县本级公共预算支出决算情况表!$H:$H,0)</f>
        <v>0</v>
      </c>
      <c r="N513" s="349" t="str">
        <f t="shared" si="149"/>
        <v>-</v>
      </c>
      <c r="O513" s="350"/>
      <c r="P513" s="21"/>
    </row>
    <row r="514" spans="1:16">
      <c r="A514" s="330">
        <v>22204</v>
      </c>
      <c r="B514" s="331" t="s">
        <v>239</v>
      </c>
      <c r="C514" s="277">
        <v>117</v>
      </c>
      <c r="D514" s="332">
        <f>SUM(D515:D516)</f>
        <v>127</v>
      </c>
      <c r="E514" s="332">
        <f>SUM(E515:E516)</f>
        <v>0</v>
      </c>
      <c r="F514" s="332">
        <f>SUM(F515:F516)</f>
        <v>0</v>
      </c>
      <c r="G514" s="277">
        <f t="shared" si="126"/>
        <v>127</v>
      </c>
      <c r="H514" s="332">
        <v>0</v>
      </c>
      <c r="I514" s="277">
        <v>0</v>
      </c>
      <c r="J514" s="348">
        <f t="shared" si="147"/>
        <v>0</v>
      </c>
      <c r="K514" s="332">
        <f t="shared" ref="K514:M514" si="150">SUM(K515:K516)</f>
        <v>0</v>
      </c>
      <c r="L514" s="332">
        <f t="shared" si="150"/>
        <v>0</v>
      </c>
      <c r="M514" s="277">
        <f>_xlfn.XLOOKUP(A514,[27]县本级公共预算支出决算情况表!$A:$A,[27]县本级公共预算支出决算情况表!$H:$H,0)</f>
        <v>130.31</v>
      </c>
      <c r="N514" s="349">
        <f t="shared" si="149"/>
        <v>-1</v>
      </c>
      <c r="O514" s="350"/>
      <c r="P514" s="21"/>
    </row>
    <row r="515" spans="1:16">
      <c r="A515" s="330">
        <v>2220402</v>
      </c>
      <c r="B515" s="333" t="s">
        <v>613</v>
      </c>
      <c r="C515" s="277">
        <v>25</v>
      </c>
      <c r="D515" s="277">
        <v>25</v>
      </c>
      <c r="E515" s="332">
        <v>0</v>
      </c>
      <c r="F515" s="332">
        <v>0</v>
      </c>
      <c r="G515" s="277">
        <f t="shared" si="126"/>
        <v>25</v>
      </c>
      <c r="H515" s="332">
        <v>0</v>
      </c>
      <c r="I515" s="277">
        <v>0</v>
      </c>
      <c r="J515" s="348">
        <f t="shared" si="147"/>
        <v>0</v>
      </c>
      <c r="K515" s="277">
        <v>0</v>
      </c>
      <c r="L515" s="277">
        <v>0</v>
      </c>
      <c r="M515" s="277">
        <f>_xlfn.XLOOKUP(A515,[27]县本级公共预算支出决算情况表!$A:$A,[27]县本级公共预算支出决算情况表!$H:$H,0)</f>
        <v>54.6</v>
      </c>
      <c r="N515" s="349">
        <f t="shared" si="149"/>
        <v>-1</v>
      </c>
      <c r="O515" s="350"/>
      <c r="P515" s="21"/>
    </row>
    <row r="516" spans="1:16">
      <c r="A516" s="330">
        <v>2220499</v>
      </c>
      <c r="B516" s="333" t="s">
        <v>614</v>
      </c>
      <c r="C516" s="277">
        <v>92</v>
      </c>
      <c r="D516" s="277">
        <v>102</v>
      </c>
      <c r="E516" s="332">
        <v>0</v>
      </c>
      <c r="F516" s="332">
        <v>0</v>
      </c>
      <c r="G516" s="277">
        <f t="shared" si="126"/>
        <v>102</v>
      </c>
      <c r="H516" s="332">
        <v>0</v>
      </c>
      <c r="I516" s="277">
        <v>0</v>
      </c>
      <c r="J516" s="348">
        <f t="shared" si="147"/>
        <v>0</v>
      </c>
      <c r="K516" s="277">
        <v>0</v>
      </c>
      <c r="L516" s="277">
        <v>0</v>
      </c>
      <c r="M516" s="277">
        <f>_xlfn.XLOOKUP(A516,[27]县本级公共预算支出决算情况表!$A:$A,[27]县本级公共预算支出决算情况表!$H:$H,0)</f>
        <v>75.71</v>
      </c>
      <c r="N516" s="349">
        <f t="shared" si="149"/>
        <v>-1</v>
      </c>
      <c r="O516" s="350"/>
      <c r="P516" s="21"/>
    </row>
    <row r="517" spans="1:16">
      <c r="A517" s="330">
        <v>22205</v>
      </c>
      <c r="B517" s="331" t="s">
        <v>240</v>
      </c>
      <c r="C517" s="277">
        <v>0</v>
      </c>
      <c r="D517" s="332">
        <f>SUM(D518)</f>
        <v>0</v>
      </c>
      <c r="E517" s="332">
        <f>SUM(E518)</f>
        <v>0</v>
      </c>
      <c r="F517" s="332">
        <f>SUM(F518)</f>
        <v>0</v>
      </c>
      <c r="G517" s="277">
        <f t="shared" si="126"/>
        <v>0</v>
      </c>
      <c r="H517" s="332">
        <v>0</v>
      </c>
      <c r="I517" s="277">
        <v>0</v>
      </c>
      <c r="J517" s="348" t="str">
        <f t="shared" si="147"/>
        <v>-</v>
      </c>
      <c r="K517" s="332">
        <f t="shared" ref="K517:M517" si="151">SUM(K518)</f>
        <v>0</v>
      </c>
      <c r="L517" s="332">
        <f t="shared" si="151"/>
        <v>0</v>
      </c>
      <c r="M517" s="277">
        <f>_xlfn.XLOOKUP(A517,[27]县本级公共预算支出决算情况表!$A:$A,[27]县本级公共预算支出决算情况表!$H:$H,0)</f>
        <v>44.3721</v>
      </c>
      <c r="N517" s="349">
        <f t="shared" si="149"/>
        <v>-1</v>
      </c>
      <c r="O517" s="350"/>
      <c r="P517" s="21"/>
    </row>
    <row r="518" spans="1:16">
      <c r="A518" s="330">
        <v>2220504</v>
      </c>
      <c r="B518" s="333" t="s">
        <v>615</v>
      </c>
      <c r="C518" s="277">
        <v>0</v>
      </c>
      <c r="D518" s="277">
        <v>0</v>
      </c>
      <c r="E518" s="332">
        <v>0</v>
      </c>
      <c r="F518" s="332">
        <v>0</v>
      </c>
      <c r="G518" s="277">
        <f t="shared" si="126"/>
        <v>0</v>
      </c>
      <c r="H518" s="332">
        <v>0</v>
      </c>
      <c r="I518" s="277">
        <v>0</v>
      </c>
      <c r="J518" s="348" t="str">
        <f t="shared" si="147"/>
        <v>-</v>
      </c>
      <c r="K518" s="277">
        <v>0</v>
      </c>
      <c r="L518" s="277">
        <v>0</v>
      </c>
      <c r="M518" s="277">
        <f>_xlfn.XLOOKUP(A518,[27]县本级公共预算支出决算情况表!$A:$A,[27]县本级公共预算支出决算情况表!$H:$H,0)</f>
        <v>44.3721</v>
      </c>
      <c r="N518" s="349">
        <f t="shared" si="149"/>
        <v>-1</v>
      </c>
      <c r="O518" s="350"/>
      <c r="P518" s="21"/>
    </row>
    <row r="519" spans="1:16">
      <c r="A519" s="327">
        <v>224</v>
      </c>
      <c r="B519" s="328" t="s">
        <v>241</v>
      </c>
      <c r="C519" s="329">
        <v>1688</v>
      </c>
      <c r="D519" s="352">
        <f>SUM(D520,D527,D530,D535,D532,D538)</f>
        <v>1755</v>
      </c>
      <c r="E519" s="352">
        <f>SUM(E520,E527,E530,E535,E532,E538)</f>
        <v>612.1473</v>
      </c>
      <c r="F519" s="352">
        <f>SUM(F520,F527,F530,F535,F532,F538)</f>
        <v>470.5</v>
      </c>
      <c r="G519" s="329">
        <f t="shared" si="126"/>
        <v>2837.6473</v>
      </c>
      <c r="H519" s="352">
        <f>SUM(H520,H527,H530,H535,H532,H538)</f>
        <v>2158.242664</v>
      </c>
      <c r="I519" s="329">
        <v>1452.670364</v>
      </c>
      <c r="J519" s="346">
        <f t="shared" si="147"/>
        <v>0.827732401139601</v>
      </c>
      <c r="K519" s="352">
        <f t="shared" ref="K519:M519" si="152">SUM(K520,K527,K530,K535,K532,K538)</f>
        <v>611.0523</v>
      </c>
      <c r="L519" s="352">
        <f t="shared" si="152"/>
        <v>94.52</v>
      </c>
      <c r="M519" s="329">
        <f>_xlfn.XLOOKUP(A519,[27]县本级公共预算支出决算情况表!$A:$A,[27]县本级公共预算支出决算情况表!$H:$H,0)</f>
        <v>2618.29829</v>
      </c>
      <c r="N519" s="344">
        <f t="shared" si="149"/>
        <v>-0.175707873987116</v>
      </c>
      <c r="O519" s="350"/>
      <c r="P519" s="21"/>
    </row>
    <row r="520" spans="1:16">
      <c r="A520" s="330">
        <v>22401</v>
      </c>
      <c r="B520" s="331" t="s">
        <v>242</v>
      </c>
      <c r="C520" s="277">
        <v>679</v>
      </c>
      <c r="D520" s="332">
        <f>SUM(D521:D526)</f>
        <v>713</v>
      </c>
      <c r="E520" s="332">
        <f>SUM(E521:E526)</f>
        <v>27.1473</v>
      </c>
      <c r="F520" s="332">
        <f>SUM(F521:F526)</f>
        <v>107.5</v>
      </c>
      <c r="G520" s="277">
        <f t="shared" si="126"/>
        <v>847.6473</v>
      </c>
      <c r="H520" s="332">
        <v>663.028664</v>
      </c>
      <c r="I520" s="277">
        <v>636.976364</v>
      </c>
      <c r="J520" s="348">
        <f t="shared" ref="J520:J558" si="153">IFERROR(I520/D520,"-")</f>
        <v>0.89337498457223</v>
      </c>
      <c r="K520" s="332">
        <f t="shared" ref="K520:M520" si="154">SUM(K521:K526)</f>
        <v>26.0523</v>
      </c>
      <c r="L520" s="332">
        <f t="shared" si="154"/>
        <v>0</v>
      </c>
      <c r="M520" s="277">
        <f>_xlfn.XLOOKUP(A520,[27]县本级公共预算支出决算情况表!$A:$A,[27]县本级公共预算支出决算情况表!$H:$H,0)</f>
        <v>688.057416</v>
      </c>
      <c r="N520" s="349">
        <f t="shared" ref="N520:N558" si="155">IFERROR(H520/M520-1,"-")</f>
        <v>-0.0363759642988862</v>
      </c>
      <c r="O520" s="350"/>
      <c r="P520" s="21"/>
    </row>
    <row r="521" spans="1:16">
      <c r="A521" s="330">
        <v>2240101</v>
      </c>
      <c r="B521" s="333" t="s">
        <v>335</v>
      </c>
      <c r="C521" s="277">
        <v>536</v>
      </c>
      <c r="D521" s="277">
        <v>538</v>
      </c>
      <c r="E521" s="332">
        <v>0</v>
      </c>
      <c r="F521" s="332">
        <v>0</v>
      </c>
      <c r="G521" s="277">
        <f t="shared" si="126"/>
        <v>538</v>
      </c>
      <c r="H521" s="332">
        <v>522.336452</v>
      </c>
      <c r="I521" s="277">
        <v>522.336452</v>
      </c>
      <c r="J521" s="348">
        <f t="shared" si="153"/>
        <v>0.970885598513011</v>
      </c>
      <c r="K521" s="277">
        <v>0</v>
      </c>
      <c r="L521" s="277">
        <v>0</v>
      </c>
      <c r="M521" s="277">
        <f>_xlfn.XLOOKUP(A521,[27]县本级公共预算支出决算情况表!$A:$A,[27]县本级公共预算支出决算情况表!$H:$H,0)</f>
        <v>598.249521</v>
      </c>
      <c r="N521" s="349">
        <f t="shared" si="155"/>
        <v>-0.12689198459049</v>
      </c>
      <c r="O521" s="350"/>
      <c r="P521" s="21"/>
    </row>
    <row r="522" spans="1:16">
      <c r="A522" s="330">
        <v>2240104</v>
      </c>
      <c r="B522" s="333" t="s">
        <v>616</v>
      </c>
      <c r="C522" s="277">
        <v>0</v>
      </c>
      <c r="D522" s="277">
        <v>0</v>
      </c>
      <c r="E522" s="332">
        <v>0</v>
      </c>
      <c r="F522" s="332">
        <v>0</v>
      </c>
      <c r="G522" s="277">
        <f t="shared" ref="G522:G558" si="156">D522+E522+F522</f>
        <v>0</v>
      </c>
      <c r="H522" s="332">
        <v>13.999352</v>
      </c>
      <c r="I522" s="277">
        <v>13.999352</v>
      </c>
      <c r="J522" s="348" t="str">
        <f t="shared" si="153"/>
        <v>-</v>
      </c>
      <c r="K522" s="277">
        <v>0</v>
      </c>
      <c r="L522" s="277">
        <v>0</v>
      </c>
      <c r="M522" s="277">
        <f>_xlfn.XLOOKUP(A522,[27]县本级公共预算支出决算情况表!$A:$A,[27]县本级公共预算支出决算情况表!$H:$H,0)</f>
        <v>0</v>
      </c>
      <c r="N522" s="349" t="str">
        <f t="shared" si="155"/>
        <v>-</v>
      </c>
      <c r="O522" s="350"/>
      <c r="P522" s="21"/>
    </row>
    <row r="523" spans="1:16">
      <c r="A523" s="330">
        <v>2240106</v>
      </c>
      <c r="B523" s="333" t="s">
        <v>617</v>
      </c>
      <c r="C523" s="277">
        <v>5</v>
      </c>
      <c r="D523" s="277">
        <v>5</v>
      </c>
      <c r="E523" s="332">
        <v>0</v>
      </c>
      <c r="F523" s="332">
        <v>0</v>
      </c>
      <c r="G523" s="277">
        <f t="shared" si="156"/>
        <v>5</v>
      </c>
      <c r="H523" s="332">
        <v>3.5</v>
      </c>
      <c r="I523" s="277">
        <v>3.5</v>
      </c>
      <c r="J523" s="348">
        <f t="shared" si="153"/>
        <v>0.7</v>
      </c>
      <c r="K523" s="277">
        <v>0</v>
      </c>
      <c r="L523" s="277">
        <v>0</v>
      </c>
      <c r="M523" s="277">
        <f>_xlfn.XLOOKUP(A523,[27]县本级公共预算支出决算情况表!$A:$A,[27]县本级公共预算支出决算情况表!$H:$H,0)</f>
        <v>6.3</v>
      </c>
      <c r="N523" s="349">
        <f t="shared" si="155"/>
        <v>-0.444444444444444</v>
      </c>
      <c r="O523" s="350"/>
      <c r="P523" s="21"/>
    </row>
    <row r="524" spans="1:16">
      <c r="A524" s="330">
        <v>2240108</v>
      </c>
      <c r="B524" s="333" t="s">
        <v>618</v>
      </c>
      <c r="C524" s="277">
        <v>0</v>
      </c>
      <c r="D524" s="277">
        <v>0</v>
      </c>
      <c r="E524" s="332">
        <v>24</v>
      </c>
      <c r="F524" s="332">
        <v>11</v>
      </c>
      <c r="G524" s="277">
        <f t="shared" si="156"/>
        <v>35</v>
      </c>
      <c r="H524" s="332">
        <v>24</v>
      </c>
      <c r="I524" s="277">
        <v>0</v>
      </c>
      <c r="J524" s="348" t="str">
        <f t="shared" si="153"/>
        <v>-</v>
      </c>
      <c r="K524" s="277">
        <v>24</v>
      </c>
      <c r="L524" s="277">
        <v>0</v>
      </c>
      <c r="M524" s="277">
        <f>_xlfn.XLOOKUP(A524,[27]县本级公共预算支出决算情况表!$A:$A,[27]县本级公共预算支出决算情况表!$H:$H,0)</f>
        <v>19</v>
      </c>
      <c r="N524" s="349">
        <f t="shared" si="155"/>
        <v>0.263157894736842</v>
      </c>
      <c r="O524" s="350"/>
      <c r="P524" s="21"/>
    </row>
    <row r="525" spans="1:16">
      <c r="A525" s="330">
        <v>2240109</v>
      </c>
      <c r="B525" s="333" t="s">
        <v>619</v>
      </c>
      <c r="C525" s="277">
        <v>3</v>
      </c>
      <c r="D525" s="277">
        <v>3</v>
      </c>
      <c r="E525" s="332">
        <v>0</v>
      </c>
      <c r="F525" s="332">
        <v>0</v>
      </c>
      <c r="G525" s="277">
        <f t="shared" si="156"/>
        <v>3</v>
      </c>
      <c r="H525" s="332">
        <v>2.9</v>
      </c>
      <c r="I525" s="277">
        <v>2.9</v>
      </c>
      <c r="J525" s="348">
        <f t="shared" si="153"/>
        <v>0.966666666666667</v>
      </c>
      <c r="K525" s="277">
        <v>0</v>
      </c>
      <c r="L525" s="277">
        <v>0</v>
      </c>
      <c r="M525" s="277">
        <f>_xlfn.XLOOKUP(A525,[27]县本级公共预算支出决算情况表!$A:$A,[27]县本级公共预算支出决算情况表!$H:$H,0)</f>
        <v>1</v>
      </c>
      <c r="N525" s="349">
        <f t="shared" si="155"/>
        <v>1.9</v>
      </c>
      <c r="O525" s="350"/>
      <c r="P525" s="21"/>
    </row>
    <row r="526" spans="1:16">
      <c r="A526" s="330">
        <v>2240199</v>
      </c>
      <c r="B526" s="333" t="s">
        <v>620</v>
      </c>
      <c r="C526" s="277">
        <v>135</v>
      </c>
      <c r="D526" s="277">
        <v>167</v>
      </c>
      <c r="E526" s="332">
        <v>3.1473</v>
      </c>
      <c r="F526" s="332">
        <v>96.5</v>
      </c>
      <c r="G526" s="277">
        <f t="shared" si="156"/>
        <v>266.6473</v>
      </c>
      <c r="H526" s="332">
        <v>96.29286</v>
      </c>
      <c r="I526" s="277">
        <v>94.24056</v>
      </c>
      <c r="J526" s="348">
        <f t="shared" si="153"/>
        <v>0.564314730538922</v>
      </c>
      <c r="K526" s="277">
        <v>2.0523</v>
      </c>
      <c r="L526" s="277">
        <v>0</v>
      </c>
      <c r="M526" s="277">
        <f>_xlfn.XLOOKUP(A526,[27]县本级公共预算支出决算情况表!$A:$A,[27]县本级公共预算支出决算情况表!$H:$H,0)</f>
        <v>63.507895</v>
      </c>
      <c r="N526" s="349">
        <f t="shared" si="155"/>
        <v>0.516234477618885</v>
      </c>
      <c r="O526" s="350"/>
      <c r="P526" s="21"/>
    </row>
    <row r="527" spans="1:16">
      <c r="A527" s="330">
        <v>22402</v>
      </c>
      <c r="B527" s="331" t="s">
        <v>621</v>
      </c>
      <c r="C527" s="277">
        <v>642</v>
      </c>
      <c r="D527" s="332">
        <f>SUM(D528:D529)</f>
        <v>679</v>
      </c>
      <c r="E527" s="332">
        <f>SUM(E528:E529)</f>
        <v>0</v>
      </c>
      <c r="F527" s="332">
        <f>SUM(F528:F529)</f>
        <v>0</v>
      </c>
      <c r="G527" s="277">
        <f t="shared" si="156"/>
        <v>679</v>
      </c>
      <c r="H527" s="332">
        <v>677</v>
      </c>
      <c r="I527" s="277">
        <v>677</v>
      </c>
      <c r="J527" s="348">
        <f t="shared" si="153"/>
        <v>0.997054491899853</v>
      </c>
      <c r="K527" s="332">
        <f t="shared" ref="K527:M527" si="157">SUM(K528:K529)</f>
        <v>0</v>
      </c>
      <c r="L527" s="332">
        <f t="shared" si="157"/>
        <v>0</v>
      </c>
      <c r="M527" s="277">
        <f>_xlfn.XLOOKUP(A527,[27]县本级公共预算支出决算情况表!$A:$A,[27]县本级公共预算支出决算情况表!$H:$H,0)</f>
        <v>642.3</v>
      </c>
      <c r="N527" s="349">
        <f t="shared" si="155"/>
        <v>0.0540245990969952</v>
      </c>
      <c r="O527" s="350"/>
      <c r="P527" s="21"/>
    </row>
    <row r="528" spans="1:16">
      <c r="A528" s="330">
        <v>2240201</v>
      </c>
      <c r="B528" s="354" t="s">
        <v>335</v>
      </c>
      <c r="C528" s="277">
        <v>0</v>
      </c>
      <c r="D528" s="277">
        <v>0</v>
      </c>
      <c r="E528" s="332">
        <v>0</v>
      </c>
      <c r="F528" s="332">
        <v>0</v>
      </c>
      <c r="G528" s="277">
        <f t="shared" si="156"/>
        <v>0</v>
      </c>
      <c r="H528" s="332">
        <v>0</v>
      </c>
      <c r="I528" s="277">
        <v>0</v>
      </c>
      <c r="J528" s="348" t="str">
        <f t="shared" si="153"/>
        <v>-</v>
      </c>
      <c r="K528" s="277">
        <v>0</v>
      </c>
      <c r="L528" s="277">
        <v>0</v>
      </c>
      <c r="M528" s="277">
        <f>_xlfn.XLOOKUP(A528,[27]县本级公共预算支出决算情况表!$A:$A,[27]县本级公共预算支出决算情况表!$H:$H,0)</f>
        <v>0</v>
      </c>
      <c r="N528" s="349" t="str">
        <f t="shared" si="155"/>
        <v>-</v>
      </c>
      <c r="O528" s="350"/>
      <c r="P528" s="21"/>
    </row>
    <row r="529" spans="1:16">
      <c r="A529" s="330">
        <v>2240204</v>
      </c>
      <c r="B529" s="354" t="s">
        <v>622</v>
      </c>
      <c r="C529" s="277">
        <v>642</v>
      </c>
      <c r="D529" s="277">
        <v>679</v>
      </c>
      <c r="E529" s="332">
        <v>0</v>
      </c>
      <c r="F529" s="332">
        <v>0</v>
      </c>
      <c r="G529" s="277">
        <f t="shared" si="156"/>
        <v>679</v>
      </c>
      <c r="H529" s="332">
        <v>677</v>
      </c>
      <c r="I529" s="277">
        <v>677</v>
      </c>
      <c r="J529" s="348">
        <f t="shared" si="153"/>
        <v>0.997054491899853</v>
      </c>
      <c r="K529" s="277">
        <v>0</v>
      </c>
      <c r="L529" s="277">
        <v>0</v>
      </c>
      <c r="M529" s="277">
        <f>_xlfn.XLOOKUP(A529,[27]县本级公共预算支出决算情况表!$A:$A,[27]县本级公共预算支出决算情况表!$H:$H,0)</f>
        <v>642.3</v>
      </c>
      <c r="N529" s="349">
        <f t="shared" si="155"/>
        <v>0.0540245990969952</v>
      </c>
      <c r="O529" s="350"/>
      <c r="P529" s="21"/>
    </row>
    <row r="530" spans="1:16">
      <c r="A530" s="330">
        <v>22404</v>
      </c>
      <c r="B530" s="331" t="s">
        <v>623</v>
      </c>
      <c r="C530" s="277">
        <v>15</v>
      </c>
      <c r="D530" s="332">
        <f>SUM(D531)</f>
        <v>30</v>
      </c>
      <c r="E530" s="332">
        <f>SUM(E531)</f>
        <v>0</v>
      </c>
      <c r="F530" s="332">
        <f>SUM(F531)</f>
        <v>0</v>
      </c>
      <c r="G530" s="277">
        <f t="shared" si="156"/>
        <v>30</v>
      </c>
      <c r="H530" s="332">
        <v>15</v>
      </c>
      <c r="I530" s="277">
        <v>15</v>
      </c>
      <c r="J530" s="348">
        <f t="shared" si="153"/>
        <v>0.5</v>
      </c>
      <c r="K530" s="332">
        <f t="shared" ref="K530:M530" si="158">SUM(K531)</f>
        <v>0</v>
      </c>
      <c r="L530" s="332">
        <f t="shared" si="158"/>
        <v>0</v>
      </c>
      <c r="M530" s="277">
        <f>_xlfn.XLOOKUP(A530,[27]县本级公共预算支出决算情况表!$A:$A,[27]县本级公共预算支出决算情况表!$H:$H,0)</f>
        <v>0.09</v>
      </c>
      <c r="N530" s="349">
        <f t="shared" si="155"/>
        <v>165.666666666667</v>
      </c>
      <c r="O530" s="350"/>
      <c r="P530" s="21"/>
    </row>
    <row r="531" spans="1:16">
      <c r="A531" s="330">
        <v>2240404</v>
      </c>
      <c r="B531" s="333" t="s">
        <v>624</v>
      </c>
      <c r="C531" s="277">
        <v>15</v>
      </c>
      <c r="D531" s="277">
        <v>30</v>
      </c>
      <c r="E531" s="332">
        <v>0</v>
      </c>
      <c r="F531" s="332">
        <v>0</v>
      </c>
      <c r="G531" s="277">
        <f t="shared" si="156"/>
        <v>30</v>
      </c>
      <c r="H531" s="332">
        <v>15</v>
      </c>
      <c r="I531" s="277">
        <v>15</v>
      </c>
      <c r="J531" s="348">
        <f t="shared" si="153"/>
        <v>0.5</v>
      </c>
      <c r="K531" s="277">
        <v>0</v>
      </c>
      <c r="L531" s="277">
        <v>0</v>
      </c>
      <c r="M531" s="277">
        <f>_xlfn.XLOOKUP(A531,[27]县本级公共预算支出决算情况表!$A:$A,[27]县本级公共预算支出决算情况表!$H:$H,0)</f>
        <v>0.09</v>
      </c>
      <c r="N531" s="349">
        <f t="shared" si="155"/>
        <v>165.666666666667</v>
      </c>
      <c r="O531" s="350"/>
      <c r="P531" s="21"/>
    </row>
    <row r="532" spans="1:16">
      <c r="A532" s="330">
        <v>22406</v>
      </c>
      <c r="B532" s="331" t="s">
        <v>245</v>
      </c>
      <c r="C532" s="277">
        <v>272</v>
      </c>
      <c r="D532" s="332">
        <f>SUM(D533:D534)</f>
        <v>252</v>
      </c>
      <c r="E532" s="332">
        <f>SUM(E533:E534)</f>
        <v>0</v>
      </c>
      <c r="F532" s="332">
        <f>SUM(F533:F534)</f>
        <v>66</v>
      </c>
      <c r="G532" s="277">
        <f t="shared" si="156"/>
        <v>318</v>
      </c>
      <c r="H532" s="332">
        <v>131.9</v>
      </c>
      <c r="I532" s="277">
        <v>65.9</v>
      </c>
      <c r="J532" s="348">
        <f t="shared" si="153"/>
        <v>0.261507936507937</v>
      </c>
      <c r="K532" s="332">
        <f t="shared" ref="K532:M532" si="159">SUM(K533:K534)</f>
        <v>0</v>
      </c>
      <c r="L532" s="332">
        <f t="shared" si="159"/>
        <v>66</v>
      </c>
      <c r="M532" s="277">
        <f>_xlfn.XLOOKUP(A532,[27]县本级公共预算支出决算情况表!$A:$A,[27]县本级公共预算支出决算情况表!$H:$H,0)</f>
        <v>609.52344</v>
      </c>
      <c r="N532" s="349">
        <f t="shared" si="155"/>
        <v>-0.783601431308368</v>
      </c>
      <c r="O532" s="350"/>
      <c r="P532" s="21"/>
    </row>
    <row r="533" spans="1:16">
      <c r="A533" s="330">
        <v>2240601</v>
      </c>
      <c r="B533" s="333" t="s">
        <v>625</v>
      </c>
      <c r="C533" s="277">
        <v>266</v>
      </c>
      <c r="D533" s="277">
        <v>246</v>
      </c>
      <c r="E533" s="332">
        <v>0</v>
      </c>
      <c r="F533" s="332">
        <v>66</v>
      </c>
      <c r="G533" s="277">
        <f t="shared" si="156"/>
        <v>312</v>
      </c>
      <c r="H533" s="332">
        <v>129.9</v>
      </c>
      <c r="I533" s="277">
        <v>63.9</v>
      </c>
      <c r="J533" s="348">
        <f t="shared" si="153"/>
        <v>0.259756097560976</v>
      </c>
      <c r="K533" s="277">
        <v>0</v>
      </c>
      <c r="L533" s="277">
        <v>66</v>
      </c>
      <c r="M533" s="277">
        <f>_xlfn.XLOOKUP(A533,[27]县本级公共预算支出决算情况表!$A:$A,[27]县本级公共预算支出决算情况表!$H:$H,0)</f>
        <v>494.4581</v>
      </c>
      <c r="N533" s="349">
        <f t="shared" si="155"/>
        <v>-0.737288154446251</v>
      </c>
      <c r="O533" s="350"/>
      <c r="P533" s="21"/>
    </row>
    <row r="534" spans="1:16">
      <c r="A534" s="330">
        <v>2240699</v>
      </c>
      <c r="B534" s="333" t="s">
        <v>626</v>
      </c>
      <c r="C534" s="277">
        <v>6</v>
      </c>
      <c r="D534" s="277">
        <v>6</v>
      </c>
      <c r="E534" s="332">
        <v>0</v>
      </c>
      <c r="F534" s="332">
        <v>0</v>
      </c>
      <c r="G534" s="277">
        <f t="shared" si="156"/>
        <v>6</v>
      </c>
      <c r="H534" s="332">
        <v>2</v>
      </c>
      <c r="I534" s="277">
        <v>2</v>
      </c>
      <c r="J534" s="348">
        <f t="shared" si="153"/>
        <v>0.333333333333333</v>
      </c>
      <c r="K534" s="277">
        <v>0</v>
      </c>
      <c r="L534" s="277">
        <v>0</v>
      </c>
      <c r="M534" s="277">
        <f>_xlfn.XLOOKUP(A534,[27]县本级公共预算支出决算情况表!$A:$A,[27]县本级公共预算支出决算情况表!$H:$H,0)</f>
        <v>115.06534</v>
      </c>
      <c r="N534" s="349">
        <f t="shared" si="155"/>
        <v>-0.982618571326518</v>
      </c>
      <c r="O534" s="350"/>
      <c r="P534" s="21"/>
    </row>
    <row r="535" spans="1:16">
      <c r="A535" s="330">
        <v>22407</v>
      </c>
      <c r="B535" s="331" t="s">
        <v>246</v>
      </c>
      <c r="C535" s="277">
        <v>0</v>
      </c>
      <c r="D535" s="332">
        <f>SUM(D536:D537)</f>
        <v>0</v>
      </c>
      <c r="E535" s="332">
        <f>SUM(E536:E537)</f>
        <v>585</v>
      </c>
      <c r="F535" s="332">
        <f>SUM(F536:F537)</f>
        <v>297</v>
      </c>
      <c r="G535" s="277">
        <f t="shared" si="156"/>
        <v>882</v>
      </c>
      <c r="H535" s="332">
        <v>613.52</v>
      </c>
      <c r="I535" s="277">
        <v>0</v>
      </c>
      <c r="J535" s="348" t="str">
        <f t="shared" si="153"/>
        <v>-</v>
      </c>
      <c r="K535" s="332">
        <f t="shared" ref="K535:M535" si="160">SUM(K536:K537)</f>
        <v>585</v>
      </c>
      <c r="L535" s="332">
        <f t="shared" si="160"/>
        <v>28.52</v>
      </c>
      <c r="M535" s="277">
        <f>_xlfn.XLOOKUP(A535,[27]县本级公共预算支出决算情况表!$A:$A,[27]县本级公共预算支出决算情况表!$H:$H,0)</f>
        <v>616.327434</v>
      </c>
      <c r="N535" s="349">
        <f t="shared" si="155"/>
        <v>-0.00455510146900273</v>
      </c>
      <c r="O535" s="350"/>
      <c r="P535" s="21"/>
    </row>
    <row r="536" spans="1:16">
      <c r="A536" s="330">
        <v>2240703</v>
      </c>
      <c r="B536" s="333" t="s">
        <v>627</v>
      </c>
      <c r="C536" s="277">
        <v>0</v>
      </c>
      <c r="D536" s="277">
        <v>0</v>
      </c>
      <c r="E536" s="332">
        <v>509</v>
      </c>
      <c r="F536" s="332">
        <v>245</v>
      </c>
      <c r="G536" s="277">
        <f t="shared" si="156"/>
        <v>754</v>
      </c>
      <c r="H536" s="332">
        <v>509</v>
      </c>
      <c r="I536" s="277">
        <v>0</v>
      </c>
      <c r="J536" s="348" t="str">
        <f t="shared" si="153"/>
        <v>-</v>
      </c>
      <c r="K536" s="277">
        <v>509</v>
      </c>
      <c r="L536" s="277">
        <v>0</v>
      </c>
      <c r="M536" s="277">
        <f>_xlfn.XLOOKUP(A536,[27]县本级公共预算支出决算情况表!$A:$A,[27]县本级公共预算支出决算情况表!$H:$H,0)</f>
        <v>0</v>
      </c>
      <c r="N536" s="349" t="str">
        <f t="shared" si="155"/>
        <v>-</v>
      </c>
      <c r="O536" s="350"/>
      <c r="P536" s="21"/>
    </row>
    <row r="537" spans="1:16">
      <c r="A537" s="330">
        <v>2240799</v>
      </c>
      <c r="B537" s="333" t="s">
        <v>246</v>
      </c>
      <c r="C537" s="277">
        <v>0</v>
      </c>
      <c r="D537" s="277">
        <v>0</v>
      </c>
      <c r="E537" s="332">
        <v>76</v>
      </c>
      <c r="F537" s="332">
        <v>52</v>
      </c>
      <c r="G537" s="277">
        <f t="shared" si="156"/>
        <v>128</v>
      </c>
      <c r="H537" s="332">
        <v>104.52</v>
      </c>
      <c r="I537" s="277">
        <v>0</v>
      </c>
      <c r="J537" s="348" t="str">
        <f t="shared" si="153"/>
        <v>-</v>
      </c>
      <c r="K537" s="277">
        <v>76</v>
      </c>
      <c r="L537" s="277">
        <v>28.52</v>
      </c>
      <c r="M537" s="277">
        <f>_xlfn.XLOOKUP(A537,[27]县本级公共预算支出决算情况表!$A:$A,[27]县本级公共预算支出决算情况表!$H:$H,0)</f>
        <v>616.327434</v>
      </c>
      <c r="N537" s="349">
        <f t="shared" si="155"/>
        <v>-0.83041481810787</v>
      </c>
      <c r="O537" s="350"/>
      <c r="P537" s="21"/>
    </row>
    <row r="538" ht="24" spans="1:16">
      <c r="A538" s="330">
        <v>22499</v>
      </c>
      <c r="B538" s="331" t="s">
        <v>628</v>
      </c>
      <c r="C538" s="277">
        <v>81</v>
      </c>
      <c r="D538" s="332">
        <f>SUM(D539)</f>
        <v>81</v>
      </c>
      <c r="E538" s="332">
        <f>SUM(E539)</f>
        <v>0</v>
      </c>
      <c r="F538" s="332">
        <f>SUM(F539)</f>
        <v>0</v>
      </c>
      <c r="G538" s="277">
        <f t="shared" si="156"/>
        <v>81</v>
      </c>
      <c r="H538" s="332">
        <v>57.794</v>
      </c>
      <c r="I538" s="277">
        <v>57.794</v>
      </c>
      <c r="J538" s="348">
        <f t="shared" si="153"/>
        <v>0.713506172839506</v>
      </c>
      <c r="K538" s="332">
        <f t="shared" ref="K538:M538" si="161">SUM(K539)</f>
        <v>0</v>
      </c>
      <c r="L538" s="332">
        <f t="shared" si="161"/>
        <v>0</v>
      </c>
      <c r="M538" s="277">
        <f>_xlfn.XLOOKUP(A538,[27]县本级公共预算支出决算情况表!$A:$A,[27]县本级公共预算支出决算情况表!$H:$H,0)</f>
        <v>62</v>
      </c>
      <c r="N538" s="349">
        <f t="shared" si="155"/>
        <v>-0.0678387096774195</v>
      </c>
      <c r="O538" s="350"/>
      <c r="P538" s="21"/>
    </row>
    <row r="539" ht="24" spans="1:16">
      <c r="A539" s="330">
        <v>2249999</v>
      </c>
      <c r="B539" s="333" t="s">
        <v>628</v>
      </c>
      <c r="C539" s="277">
        <v>81</v>
      </c>
      <c r="D539" s="277">
        <v>81</v>
      </c>
      <c r="E539" s="332">
        <v>0</v>
      </c>
      <c r="F539" s="332">
        <v>0</v>
      </c>
      <c r="G539" s="277">
        <f t="shared" si="156"/>
        <v>81</v>
      </c>
      <c r="H539" s="332">
        <v>57.794</v>
      </c>
      <c r="I539" s="277">
        <v>57.794</v>
      </c>
      <c r="J539" s="348">
        <f t="shared" si="153"/>
        <v>0.713506172839506</v>
      </c>
      <c r="K539" s="277">
        <v>0</v>
      </c>
      <c r="L539" s="277">
        <v>0</v>
      </c>
      <c r="M539" s="277">
        <f>_xlfn.XLOOKUP(A539,[27]县本级公共预算支出决算情况表!$A:$A,[27]县本级公共预算支出决算情况表!$H:$H,0)</f>
        <v>62</v>
      </c>
      <c r="N539" s="349">
        <f t="shared" si="155"/>
        <v>-0.0678387096774195</v>
      </c>
      <c r="O539" s="350"/>
      <c r="P539" s="21"/>
    </row>
    <row r="540" spans="1:16">
      <c r="A540" s="327">
        <v>227</v>
      </c>
      <c r="B540" s="328" t="s">
        <v>248</v>
      </c>
      <c r="C540" s="329">
        <v>3000</v>
      </c>
      <c r="D540" s="352">
        <f>SUM(D541)</f>
        <v>1000</v>
      </c>
      <c r="E540" s="352">
        <f>SUM(E541)</f>
        <v>0</v>
      </c>
      <c r="F540" s="352">
        <f>SUM(F541)</f>
        <v>0</v>
      </c>
      <c r="G540" s="329">
        <f t="shared" si="156"/>
        <v>1000</v>
      </c>
      <c r="H540" s="352">
        <f>SUM(H541)</f>
        <v>0</v>
      </c>
      <c r="I540" s="329">
        <v>0</v>
      </c>
      <c r="J540" s="346">
        <f t="shared" si="153"/>
        <v>0</v>
      </c>
      <c r="K540" s="352">
        <f t="shared" ref="K540:M540" si="162">SUM(K541)</f>
        <v>0</v>
      </c>
      <c r="L540" s="352">
        <f t="shared" si="162"/>
        <v>0</v>
      </c>
      <c r="M540" s="329">
        <f>_xlfn.XLOOKUP(A540,[27]县本级公共预算支出决算情况表!$A:$A,[27]县本级公共预算支出决算情况表!$H:$H,0)</f>
        <v>0</v>
      </c>
      <c r="N540" s="344" t="str">
        <f t="shared" si="155"/>
        <v>-</v>
      </c>
      <c r="O540" s="350"/>
      <c r="P540" s="21"/>
    </row>
    <row r="541" s="1" customFormat="1" spans="1:16">
      <c r="A541" s="330">
        <v>227</v>
      </c>
      <c r="B541" s="331" t="s">
        <v>248</v>
      </c>
      <c r="C541" s="329">
        <v>3000</v>
      </c>
      <c r="D541" s="332">
        <f>SUM(D542)</f>
        <v>1000</v>
      </c>
      <c r="E541" s="332">
        <f t="shared" ref="C541:G541" si="163">SUM(E542)</f>
        <v>0</v>
      </c>
      <c r="F541" s="332">
        <f t="shared" si="163"/>
        <v>0</v>
      </c>
      <c r="G541" s="329">
        <f t="shared" si="156"/>
        <v>1000</v>
      </c>
      <c r="H541" s="332">
        <v>0</v>
      </c>
      <c r="I541" s="277">
        <v>0</v>
      </c>
      <c r="J541" s="348">
        <f t="shared" si="153"/>
        <v>0</v>
      </c>
      <c r="K541" s="277">
        <v>0</v>
      </c>
      <c r="L541" s="277">
        <v>0</v>
      </c>
      <c r="M541" s="277">
        <f>_xlfn.XLOOKUP(A541,[27]县本级公共预算支出决算情况表!$A:$A,[27]县本级公共预算支出决算情况表!$H:$H,0)</f>
        <v>0</v>
      </c>
      <c r="N541" s="349" t="str">
        <f t="shared" si="155"/>
        <v>-</v>
      </c>
      <c r="O541" s="350"/>
      <c r="P541" s="356"/>
    </row>
    <row r="542" s="1" customFormat="1" spans="1:16">
      <c r="A542" s="330">
        <v>227</v>
      </c>
      <c r="B542" s="333" t="s">
        <v>248</v>
      </c>
      <c r="C542" s="329">
        <v>3000</v>
      </c>
      <c r="D542" s="332">
        <v>1000</v>
      </c>
      <c r="E542" s="332">
        <f>0</f>
        <v>0</v>
      </c>
      <c r="F542" s="332">
        <f>0</f>
        <v>0</v>
      </c>
      <c r="G542" s="329">
        <f t="shared" si="156"/>
        <v>1000</v>
      </c>
      <c r="H542" s="332">
        <v>0</v>
      </c>
      <c r="I542" s="277">
        <v>0</v>
      </c>
      <c r="J542" s="348">
        <f t="shared" si="153"/>
        <v>0</v>
      </c>
      <c r="K542" s="332">
        <v>0</v>
      </c>
      <c r="L542" s="332">
        <v>0</v>
      </c>
      <c r="M542" s="277">
        <f>_xlfn.XLOOKUP(A542,[27]县本级公共预算支出决算情况表!$A:$A,[27]县本级公共预算支出决算情况表!$H:$H,0)</f>
        <v>0</v>
      </c>
      <c r="N542" s="349" t="str">
        <f t="shared" si="155"/>
        <v>-</v>
      </c>
      <c r="O542" s="350"/>
      <c r="P542" s="356"/>
    </row>
    <row r="543" spans="1:16">
      <c r="A543" s="327">
        <v>229</v>
      </c>
      <c r="B543" s="328" t="s">
        <v>249</v>
      </c>
      <c r="C543" s="329">
        <v>5500</v>
      </c>
      <c r="D543" s="352">
        <f>SUM(,D544,D546)</f>
        <v>1841</v>
      </c>
      <c r="E543" s="352">
        <f>SUM(,E544,E546)</f>
        <v>0</v>
      </c>
      <c r="F543" s="352">
        <f>SUM(,F544,F546)</f>
        <v>0</v>
      </c>
      <c r="G543" s="329">
        <f t="shared" si="156"/>
        <v>1841</v>
      </c>
      <c r="H543" s="352">
        <f>SUM(H546)</f>
        <v>0</v>
      </c>
      <c r="I543" s="329">
        <v>0</v>
      </c>
      <c r="J543" s="346">
        <f t="shared" si="153"/>
        <v>0</v>
      </c>
      <c r="K543" s="352">
        <f t="shared" ref="K543:M543" si="164">SUM(K546)</f>
        <v>0</v>
      </c>
      <c r="L543" s="352">
        <f t="shared" si="164"/>
        <v>0</v>
      </c>
      <c r="M543" s="329">
        <f>_xlfn.XLOOKUP(A543,[27]县本级公共预算支出决算情况表!$A:$A,[27]县本级公共预算支出决算情况表!$H:$H,0)</f>
        <v>264.58648</v>
      </c>
      <c r="N543" s="344">
        <f t="shared" si="155"/>
        <v>-1</v>
      </c>
      <c r="O543" s="350"/>
      <c r="P543" s="21"/>
    </row>
    <row r="544" s="1" customFormat="1" spans="1:17">
      <c r="A544" s="330">
        <v>22902</v>
      </c>
      <c r="B544" s="331" t="s">
        <v>250</v>
      </c>
      <c r="C544" s="277">
        <v>5500</v>
      </c>
      <c r="D544" s="332">
        <f>SUM(D545)</f>
        <v>1841</v>
      </c>
      <c r="E544" s="332">
        <f>SUM(E545)</f>
        <v>0</v>
      </c>
      <c r="F544" s="332">
        <f>SUM(F545)</f>
        <v>0</v>
      </c>
      <c r="G544" s="277">
        <f t="shared" si="156"/>
        <v>1841</v>
      </c>
      <c r="H544" s="332">
        <v>0</v>
      </c>
      <c r="I544" s="277">
        <v>0</v>
      </c>
      <c r="J544" s="348">
        <f t="shared" si="153"/>
        <v>0</v>
      </c>
      <c r="K544" s="332">
        <f>SUM(K545)</f>
        <v>0</v>
      </c>
      <c r="L544" s="332">
        <f>SUM(L545)</f>
        <v>0</v>
      </c>
      <c r="M544" s="277">
        <f>_xlfn.XLOOKUP(A544,[27]县本级公共预算支出决算情况表!$A:$A,[27]县本级公共预算支出决算情况表!$H:$H,0)</f>
        <v>0</v>
      </c>
      <c r="N544" s="349" t="str">
        <f t="shared" si="155"/>
        <v>-</v>
      </c>
      <c r="O544" s="350"/>
      <c r="P544" s="21"/>
      <c r="Q544"/>
    </row>
    <row r="545" spans="1:16">
      <c r="A545" s="330">
        <v>2290201</v>
      </c>
      <c r="B545" s="333" t="s">
        <v>250</v>
      </c>
      <c r="C545" s="277">
        <v>5500</v>
      </c>
      <c r="D545" s="277">
        <v>1841</v>
      </c>
      <c r="E545" s="332">
        <v>0</v>
      </c>
      <c r="F545" s="332">
        <v>0</v>
      </c>
      <c r="G545" s="277">
        <f t="shared" si="156"/>
        <v>1841</v>
      </c>
      <c r="H545" s="332">
        <v>0</v>
      </c>
      <c r="I545" s="277">
        <v>0</v>
      </c>
      <c r="J545" s="348">
        <f t="shared" si="153"/>
        <v>0</v>
      </c>
      <c r="K545" s="277">
        <v>0</v>
      </c>
      <c r="L545" s="277">
        <v>0</v>
      </c>
      <c r="M545" s="277">
        <f>_xlfn.XLOOKUP(A545,[27]县本级公共预算支出决算情况表!$A:$A,[27]县本级公共预算支出决算情况表!$H:$H,0)</f>
        <v>0</v>
      </c>
      <c r="N545" s="349" t="str">
        <f t="shared" si="155"/>
        <v>-</v>
      </c>
      <c r="O545" s="350"/>
      <c r="P545" s="21"/>
    </row>
    <row r="546" spans="1:16">
      <c r="A546" s="330">
        <v>22999</v>
      </c>
      <c r="B546" s="331" t="s">
        <v>249</v>
      </c>
      <c r="C546" s="277">
        <v>0</v>
      </c>
      <c r="D546" s="332">
        <f>SUM(D547)</f>
        <v>0</v>
      </c>
      <c r="E546" s="332">
        <f>SUM(E547)</f>
        <v>0</v>
      </c>
      <c r="F546" s="332">
        <f>SUM(F547)</f>
        <v>0</v>
      </c>
      <c r="G546" s="277">
        <f t="shared" si="156"/>
        <v>0</v>
      </c>
      <c r="H546" s="332">
        <v>0</v>
      </c>
      <c r="I546" s="277">
        <v>0</v>
      </c>
      <c r="J546" s="348" t="str">
        <f t="shared" si="153"/>
        <v>-</v>
      </c>
      <c r="K546" s="332">
        <f t="shared" ref="K546:M546" si="165">SUM(K547)</f>
        <v>0</v>
      </c>
      <c r="L546" s="332">
        <f t="shared" si="165"/>
        <v>0</v>
      </c>
      <c r="M546" s="277">
        <f>_xlfn.XLOOKUP(A546,[27]县本级公共预算支出决算情况表!$A:$A,[27]县本级公共预算支出决算情况表!$H:$H,0)</f>
        <v>264.58648</v>
      </c>
      <c r="N546" s="349">
        <f t="shared" si="155"/>
        <v>-1</v>
      </c>
      <c r="O546" s="350"/>
      <c r="P546" s="21"/>
    </row>
    <row r="547" spans="1:16">
      <c r="A547" s="330">
        <v>2299999</v>
      </c>
      <c r="B547" s="333" t="s">
        <v>249</v>
      </c>
      <c r="C547" s="277">
        <v>0</v>
      </c>
      <c r="D547" s="277">
        <v>0</v>
      </c>
      <c r="E547" s="332">
        <v>0</v>
      </c>
      <c r="F547" s="332">
        <v>0</v>
      </c>
      <c r="G547" s="277">
        <f t="shared" si="156"/>
        <v>0</v>
      </c>
      <c r="H547" s="332">
        <v>0</v>
      </c>
      <c r="I547" s="277">
        <v>0</v>
      </c>
      <c r="J547" s="348" t="str">
        <f t="shared" si="153"/>
        <v>-</v>
      </c>
      <c r="K547" s="277">
        <v>0</v>
      </c>
      <c r="L547" s="277">
        <v>0</v>
      </c>
      <c r="M547" s="277">
        <f>_xlfn.XLOOKUP(A547,[27]县本级公共预算支出决算情况表!$A:$A,[27]县本级公共预算支出决算情况表!$H:$H,0)</f>
        <v>264.58648</v>
      </c>
      <c r="N547" s="349">
        <f t="shared" si="155"/>
        <v>-1</v>
      </c>
      <c r="O547" s="350"/>
      <c r="P547" s="21"/>
    </row>
    <row r="548" spans="1:16">
      <c r="A548" s="327">
        <v>231</v>
      </c>
      <c r="B548" s="328" t="s">
        <v>253</v>
      </c>
      <c r="C548" s="329">
        <v>620</v>
      </c>
      <c r="D548" s="329">
        <f>SUM(D549)</f>
        <v>620</v>
      </c>
      <c r="E548" s="329">
        <f>SUM(E549:E551)</f>
        <v>0</v>
      </c>
      <c r="F548" s="329">
        <f>SUM(F549:F551)</f>
        <v>0</v>
      </c>
      <c r="G548" s="329">
        <f t="shared" si="156"/>
        <v>620</v>
      </c>
      <c r="H548" s="332">
        <f>SUM(,H549)</f>
        <v>0</v>
      </c>
      <c r="I548" s="329">
        <v>0</v>
      </c>
      <c r="J548" s="346">
        <f t="shared" si="153"/>
        <v>0</v>
      </c>
      <c r="K548" s="332">
        <f t="shared" ref="I548:N548" si="166">SUM(,K549)</f>
        <v>0</v>
      </c>
      <c r="L548" s="332">
        <f t="shared" si="166"/>
        <v>0</v>
      </c>
      <c r="M548" s="332">
        <f t="shared" si="166"/>
        <v>0</v>
      </c>
      <c r="N548" s="344" t="str">
        <f t="shared" si="155"/>
        <v>-</v>
      </c>
      <c r="O548" s="350"/>
      <c r="P548" s="21"/>
    </row>
    <row r="549" spans="1:16">
      <c r="A549" s="330">
        <v>23103</v>
      </c>
      <c r="B549" s="331" t="s">
        <v>254</v>
      </c>
      <c r="C549" s="277">
        <v>620</v>
      </c>
      <c r="D549" s="332">
        <f>SUM(D550:D551)</f>
        <v>620</v>
      </c>
      <c r="E549" s="332">
        <f>SUM(E551)</f>
        <v>0</v>
      </c>
      <c r="F549" s="332">
        <f>SUM(F551)</f>
        <v>0</v>
      </c>
      <c r="G549" s="277">
        <f t="shared" si="156"/>
        <v>620</v>
      </c>
      <c r="H549" s="332">
        <v>0</v>
      </c>
      <c r="I549" s="277">
        <v>0</v>
      </c>
      <c r="J549" s="348">
        <f t="shared" si="153"/>
        <v>0</v>
      </c>
      <c r="K549" s="332">
        <f>SUBTOTAL(9,K551)</f>
        <v>0</v>
      </c>
      <c r="L549" s="332">
        <f>SUBTOTAL(9,L551)</f>
        <v>0</v>
      </c>
      <c r="M549" s="277">
        <f>_xlfn.XLOOKUP(A549,[27]县本级公共预算支出决算情况表!$A:$A,[27]县本级公共预算支出决算情况表!$H:$H,0)</f>
        <v>0</v>
      </c>
      <c r="N549" s="349" t="str">
        <f t="shared" si="155"/>
        <v>-</v>
      </c>
      <c r="O549" s="350"/>
      <c r="P549" s="21"/>
    </row>
    <row r="550" spans="1:16">
      <c r="A550" s="330">
        <v>2310301</v>
      </c>
      <c r="B550" s="355" t="s">
        <v>629</v>
      </c>
      <c r="C550" s="277">
        <v>620</v>
      </c>
      <c r="D550" s="277">
        <v>590</v>
      </c>
      <c r="E550" s="332">
        <v>0</v>
      </c>
      <c r="F550" s="332">
        <v>0</v>
      </c>
      <c r="G550" s="277">
        <f t="shared" si="156"/>
        <v>590</v>
      </c>
      <c r="H550" s="332">
        <v>0</v>
      </c>
      <c r="I550" s="277">
        <v>0</v>
      </c>
      <c r="J550" s="348">
        <f t="shared" si="153"/>
        <v>0</v>
      </c>
      <c r="K550" s="277">
        <v>0</v>
      </c>
      <c r="L550" s="277">
        <v>0</v>
      </c>
      <c r="M550" s="277">
        <f>_xlfn.XLOOKUP(A550,[27]县本级公共预算支出决算情况表!$A:$A,[27]县本级公共预算支出决算情况表!$H:$H,0)</f>
        <v>0</v>
      </c>
      <c r="N550" s="349" t="str">
        <f t="shared" si="155"/>
        <v>-</v>
      </c>
      <c r="O550" s="350"/>
      <c r="P550" s="21"/>
    </row>
    <row r="551" ht="13" customHeight="1" spans="1:16">
      <c r="A551" s="330">
        <v>2310303</v>
      </c>
      <c r="B551" s="333" t="s">
        <v>630</v>
      </c>
      <c r="C551" s="277">
        <v>0</v>
      </c>
      <c r="D551" s="277">
        <v>30</v>
      </c>
      <c r="E551" s="332">
        <v>0</v>
      </c>
      <c r="F551" s="332">
        <v>0</v>
      </c>
      <c r="G551" s="277">
        <f t="shared" si="156"/>
        <v>30</v>
      </c>
      <c r="H551" s="332">
        <v>0</v>
      </c>
      <c r="I551" s="277">
        <v>0</v>
      </c>
      <c r="J551" s="348">
        <f t="shared" si="153"/>
        <v>0</v>
      </c>
      <c r="K551" s="277">
        <v>0</v>
      </c>
      <c r="L551" s="277">
        <v>0</v>
      </c>
      <c r="M551" s="277">
        <f>_xlfn.XLOOKUP(A551,[27]县本级公共预算支出决算情况表!$A:$A,[27]县本级公共预算支出决算情况表!$H:$H,0)</f>
        <v>0</v>
      </c>
      <c r="N551" s="349" t="str">
        <f t="shared" si="155"/>
        <v>-</v>
      </c>
      <c r="O551" s="350"/>
      <c r="P551" s="21"/>
    </row>
    <row r="552" spans="1:16">
      <c r="A552" s="327">
        <v>232</v>
      </c>
      <c r="B552" s="328" t="s">
        <v>256</v>
      </c>
      <c r="C552" s="329">
        <v>4000</v>
      </c>
      <c r="D552" s="352">
        <f>SUM(D553)</f>
        <v>4000</v>
      </c>
      <c r="E552" s="352">
        <f>SUM(E553)</f>
        <v>0</v>
      </c>
      <c r="F552" s="352">
        <f>SUM(F553)</f>
        <v>0</v>
      </c>
      <c r="G552" s="329">
        <f t="shared" si="156"/>
        <v>4000</v>
      </c>
      <c r="H552" s="352">
        <f>SUM(H553)</f>
        <v>3339.819672</v>
      </c>
      <c r="I552" s="329">
        <v>3339.819672</v>
      </c>
      <c r="J552" s="346">
        <f t="shared" si="153"/>
        <v>0.834954918</v>
      </c>
      <c r="K552" s="352">
        <f t="shared" ref="K552:M552" si="167">SUM(K553)</f>
        <v>0</v>
      </c>
      <c r="L552" s="352">
        <f t="shared" si="167"/>
        <v>0</v>
      </c>
      <c r="M552" s="329">
        <f>_xlfn.XLOOKUP(A552,[27]县本级公共预算支出决算情况表!$A:$A,[27]县本级公共预算支出决算情况表!$H:$H,0)</f>
        <v>2927.236033</v>
      </c>
      <c r="N552" s="344">
        <f t="shared" si="155"/>
        <v>0.140946488205517</v>
      </c>
      <c r="O552" s="350"/>
      <c r="P552" s="21"/>
    </row>
    <row r="553" spans="1:16">
      <c r="A553" s="330">
        <v>23203</v>
      </c>
      <c r="B553" s="331" t="s">
        <v>257</v>
      </c>
      <c r="C553" s="277">
        <v>4000</v>
      </c>
      <c r="D553" s="332">
        <f>SUM(D554:D555)</f>
        <v>4000</v>
      </c>
      <c r="E553" s="332">
        <f>SUM(E554:E555)</f>
        <v>0</v>
      </c>
      <c r="F553" s="332">
        <f>SUM(F554:F555)</f>
        <v>0</v>
      </c>
      <c r="G553" s="277">
        <f t="shared" si="156"/>
        <v>4000</v>
      </c>
      <c r="H553" s="332">
        <v>3339.819672</v>
      </c>
      <c r="I553" s="277">
        <v>3339.819672</v>
      </c>
      <c r="J553" s="348">
        <f t="shared" si="153"/>
        <v>0.834954918</v>
      </c>
      <c r="K553" s="332">
        <f t="shared" ref="K553:M553" si="168">SUM(K554:K555)</f>
        <v>0</v>
      </c>
      <c r="L553" s="332">
        <f t="shared" si="168"/>
        <v>0</v>
      </c>
      <c r="M553" s="277">
        <f>_xlfn.XLOOKUP(A553,[27]县本级公共预算支出决算情况表!$A:$A,[27]县本级公共预算支出决算情况表!$H:$H,0)</f>
        <v>2927.236033</v>
      </c>
      <c r="N553" s="349">
        <f t="shared" si="155"/>
        <v>0.140946488205517</v>
      </c>
      <c r="O553" s="350"/>
      <c r="P553" s="21"/>
    </row>
    <row r="554" spans="1:16">
      <c r="A554" s="330">
        <v>2320301</v>
      </c>
      <c r="B554" s="333" t="s">
        <v>630</v>
      </c>
      <c r="C554" s="277">
        <v>4000</v>
      </c>
      <c r="D554" s="277">
        <v>4000</v>
      </c>
      <c r="E554" s="332">
        <v>0</v>
      </c>
      <c r="F554" s="332">
        <v>0</v>
      </c>
      <c r="G554" s="277">
        <f t="shared" si="156"/>
        <v>4000</v>
      </c>
      <c r="H554" s="332">
        <v>3328.94935</v>
      </c>
      <c r="I554" s="277">
        <v>3328.94935</v>
      </c>
      <c r="J554" s="348">
        <f t="shared" si="153"/>
        <v>0.8322373375</v>
      </c>
      <c r="K554" s="277">
        <v>0</v>
      </c>
      <c r="L554" s="277">
        <v>0</v>
      </c>
      <c r="M554" s="277">
        <f>_xlfn.XLOOKUP(A554,[27]县本级公共预算支出决算情况表!$A:$A,[27]县本级公共预算支出决算情况表!$H:$H,0)</f>
        <v>2898.7584</v>
      </c>
      <c r="N554" s="349">
        <f t="shared" si="155"/>
        <v>0.14840524481102</v>
      </c>
      <c r="O554" s="350"/>
      <c r="P554" s="21"/>
    </row>
    <row r="555" ht="24" spans="1:16">
      <c r="A555" s="330">
        <v>2320303</v>
      </c>
      <c r="B555" s="333" t="s">
        <v>631</v>
      </c>
      <c r="C555" s="277">
        <v>0</v>
      </c>
      <c r="D555" s="277">
        <v>0</v>
      </c>
      <c r="E555" s="332">
        <v>0</v>
      </c>
      <c r="F555" s="332">
        <v>0</v>
      </c>
      <c r="G555" s="277">
        <f t="shared" si="156"/>
        <v>0</v>
      </c>
      <c r="H555" s="332">
        <v>10.870322</v>
      </c>
      <c r="I555" s="277">
        <v>10.870322</v>
      </c>
      <c r="J555" s="348" t="str">
        <f t="shared" si="153"/>
        <v>-</v>
      </c>
      <c r="K555" s="277">
        <v>0</v>
      </c>
      <c r="L555" s="277">
        <v>0</v>
      </c>
      <c r="M555" s="277">
        <f>_xlfn.XLOOKUP(A555,[27]县本级公共预算支出决算情况表!$A:$A,[27]县本级公共预算支出决算情况表!$H:$H,0)</f>
        <v>28.48</v>
      </c>
      <c r="N555" s="349">
        <f t="shared" si="155"/>
        <v>-0.618317345505618</v>
      </c>
      <c r="O555" s="350"/>
      <c r="P555" s="21"/>
    </row>
    <row r="556" spans="1:16">
      <c r="A556" s="327">
        <v>233</v>
      </c>
      <c r="B556" s="328" t="s">
        <v>258</v>
      </c>
      <c r="C556" s="329">
        <v>20</v>
      </c>
      <c r="D556" s="352">
        <f>SUM(D557)</f>
        <v>20</v>
      </c>
      <c r="E556" s="352">
        <f>SUM(E557)</f>
        <v>0</v>
      </c>
      <c r="F556" s="352">
        <f>SUM(F557)</f>
        <v>0</v>
      </c>
      <c r="G556" s="329">
        <f t="shared" si="156"/>
        <v>20</v>
      </c>
      <c r="H556" s="352">
        <f>H557</f>
        <v>18.850291</v>
      </c>
      <c r="I556" s="329">
        <v>18.850291</v>
      </c>
      <c r="J556" s="346">
        <f t="shared" si="153"/>
        <v>0.94251455</v>
      </c>
      <c r="K556" s="352">
        <f t="shared" ref="K556:M556" si="169">SUM(K557)</f>
        <v>0</v>
      </c>
      <c r="L556" s="352">
        <f t="shared" si="169"/>
        <v>0</v>
      </c>
      <c r="M556" s="329">
        <f>_xlfn.XLOOKUP(A556,[27]县本级公共预算支出决算情况表!$A:$A,[27]县本级公共预算支出决算情况表!$H:$H,0)</f>
        <v>22.528663</v>
      </c>
      <c r="N556" s="344">
        <f t="shared" si="155"/>
        <v>-0.163275201906123</v>
      </c>
      <c r="O556" s="350"/>
      <c r="P556" s="21"/>
    </row>
    <row r="557" spans="1:16">
      <c r="A557" s="330">
        <v>23303</v>
      </c>
      <c r="B557" s="331" t="s">
        <v>259</v>
      </c>
      <c r="C557" s="277">
        <v>20</v>
      </c>
      <c r="D557" s="332">
        <f>SUM(D558)</f>
        <v>20</v>
      </c>
      <c r="E557" s="332">
        <f>SUM(E558)</f>
        <v>0</v>
      </c>
      <c r="F557" s="332">
        <f>SUM(F558)</f>
        <v>0</v>
      </c>
      <c r="G557" s="277">
        <f t="shared" si="156"/>
        <v>20</v>
      </c>
      <c r="H557" s="332">
        <v>18.850291</v>
      </c>
      <c r="I557" s="277">
        <v>18.850291</v>
      </c>
      <c r="J557" s="348">
        <f t="shared" si="153"/>
        <v>0.94251455</v>
      </c>
      <c r="K557" s="332">
        <f t="shared" ref="K557:M557" si="170">SUM(K558)</f>
        <v>0</v>
      </c>
      <c r="L557" s="332">
        <f t="shared" si="170"/>
        <v>0</v>
      </c>
      <c r="M557" s="277">
        <f>_xlfn.XLOOKUP(A557,[27]县本级公共预算支出决算情况表!$A:$A,[27]县本级公共预算支出决算情况表!$H:$H,0)</f>
        <v>22.528663</v>
      </c>
      <c r="N557" s="349">
        <f t="shared" si="155"/>
        <v>-0.163275201906123</v>
      </c>
      <c r="O557" s="350"/>
      <c r="P557" s="21"/>
    </row>
    <row r="558" ht="24" spans="1:16">
      <c r="A558" s="330">
        <v>2330301</v>
      </c>
      <c r="B558" s="333" t="s">
        <v>259</v>
      </c>
      <c r="C558" s="277">
        <v>20</v>
      </c>
      <c r="D558" s="277">
        <v>20</v>
      </c>
      <c r="E558" s="332">
        <v>0</v>
      </c>
      <c r="F558" s="332">
        <f>0</f>
        <v>0</v>
      </c>
      <c r="G558" s="277">
        <f t="shared" si="156"/>
        <v>20</v>
      </c>
      <c r="H558" s="332">
        <v>18.850291</v>
      </c>
      <c r="I558" s="277">
        <v>18.850291</v>
      </c>
      <c r="J558" s="348">
        <f t="shared" si="153"/>
        <v>0.94251455</v>
      </c>
      <c r="K558" s="277">
        <v>0</v>
      </c>
      <c r="L558" s="277">
        <v>0</v>
      </c>
      <c r="M558" s="277">
        <f>_xlfn.XLOOKUP(A558,[27]县本级公共预算支出决算情况表!$A:$A,[27]县本级公共预算支出决算情况表!$H:$H,0)</f>
        <v>0</v>
      </c>
      <c r="N558" s="349" t="str">
        <f t="shared" si="155"/>
        <v>-</v>
      </c>
      <c r="O558" s="350"/>
      <c r="P558" s="21"/>
    </row>
    <row r="559" hidden="1" spans="1:1">
      <c r="A559"/>
    </row>
  </sheetData>
  <mergeCells count="21">
    <mergeCell ref="A2:N2"/>
    <mergeCell ref="A4:B4"/>
    <mergeCell ref="C4:G4"/>
    <mergeCell ref="H4:N4"/>
    <mergeCell ref="A7:B7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4:O6"/>
    <mergeCell ref="O7:O8"/>
  </mergeCells>
  <pageMargins left="0.708333333333333" right="0.314583333333333" top="0.747916666666667" bottom="0.747916666666667" header="0.314583333333333" footer="0.314583333333333"/>
  <pageSetup paperSize="9" scale="61" fitToHeight="0" orientation="landscape" horizontalDpi="600"/>
  <headerFooter>
    <oddFooter>&amp;C第 &amp;P 页，共 &amp;N 页</oddFooter>
  </headerFooter>
  <ignoredErrors>
    <ignoredError sqref="J7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F63"/>
  <sheetViews>
    <sheetView zoomScale="120" zoomScaleNormal="120" topLeftCell="A39" workbookViewId="0">
      <selection activeCell="F20" sqref="F20"/>
    </sheetView>
  </sheetViews>
  <sheetFormatPr defaultColWidth="9" defaultRowHeight="14.25" outlineLevelCol="5"/>
  <cols>
    <col min="1" max="1" width="20.3333333333333" style="160" customWidth="1"/>
    <col min="2" max="2" width="16.3333333333333" style="160" customWidth="1"/>
    <col min="3" max="3" width="18.0833333333333" style="278" customWidth="1"/>
    <col min="4" max="4" width="19.6666666666667" style="278" customWidth="1"/>
    <col min="5" max="6" width="14.125" style="160"/>
    <col min="7" max="7" width="12.625" style="160"/>
    <col min="8" max="16384" width="9" style="160"/>
  </cols>
  <sheetData>
    <row r="1" s="160" customFormat="1" ht="18" customHeight="1" spans="1:4">
      <c r="A1" s="56" t="s">
        <v>632</v>
      </c>
      <c r="C1" s="278"/>
      <c r="D1" s="278"/>
    </row>
    <row r="2" s="160" customFormat="1" ht="46.5" customHeight="1" spans="1:4">
      <c r="A2" s="279" t="s">
        <v>633</v>
      </c>
      <c r="B2" s="279"/>
      <c r="C2" s="280"/>
      <c r="D2" s="280"/>
    </row>
    <row r="3" s="160" customFormat="1" ht="21.75" customHeight="1" spans="1:4">
      <c r="A3" s="24" t="s">
        <v>42</v>
      </c>
      <c r="B3" s="281"/>
      <c r="C3" s="282"/>
      <c r="D3" s="283" t="s">
        <v>43</v>
      </c>
    </row>
    <row r="4" s="160" customFormat="1" ht="13.5" customHeight="1" spans="1:4">
      <c r="A4" s="284" t="s">
        <v>44</v>
      </c>
      <c r="B4" s="284" t="s">
        <v>45</v>
      </c>
      <c r="C4" s="285" t="s">
        <v>634</v>
      </c>
      <c r="D4" s="286" t="s">
        <v>635</v>
      </c>
    </row>
    <row r="5" s="160" customFormat="1" spans="1:4">
      <c r="A5" s="287"/>
      <c r="B5" s="287"/>
      <c r="C5" s="286"/>
      <c r="D5" s="288"/>
    </row>
    <row r="6" s="160" customFormat="1" spans="1:4">
      <c r="A6" s="289" t="s">
        <v>261</v>
      </c>
      <c r="B6" s="290"/>
      <c r="C6" s="291">
        <v>246140.902548</v>
      </c>
      <c r="D6" s="291">
        <v>132520.340951</v>
      </c>
    </row>
    <row r="7" s="160" customFormat="1" spans="1:4">
      <c r="A7" s="292">
        <v>501</v>
      </c>
      <c r="B7" s="293" t="s">
        <v>263</v>
      </c>
      <c r="C7" s="291">
        <f>SUM(C8:C11)</f>
        <v>30200.98634</v>
      </c>
      <c r="D7" s="291">
        <v>29677.120585</v>
      </c>
    </row>
    <row r="8" s="160" customFormat="1" spans="1:6">
      <c r="A8" s="294">
        <v>50101</v>
      </c>
      <c r="B8" s="295" t="s">
        <v>636</v>
      </c>
      <c r="C8" s="296">
        <v>18987.967554</v>
      </c>
      <c r="D8" s="296">
        <v>18980.967554</v>
      </c>
      <c r="E8" s="297"/>
      <c r="F8" s="297"/>
    </row>
    <row r="9" s="160" customFormat="1" spans="1:6">
      <c r="A9" s="294">
        <v>50102</v>
      </c>
      <c r="B9" s="295" t="s">
        <v>637</v>
      </c>
      <c r="C9" s="296">
        <v>4878.780316</v>
      </c>
      <c r="D9" s="296">
        <v>4759.899409</v>
      </c>
      <c r="E9" s="297"/>
      <c r="F9" s="297"/>
    </row>
    <row r="10" s="160" customFormat="1" spans="1:6">
      <c r="A10" s="294">
        <v>50103</v>
      </c>
      <c r="B10" s="295" t="s">
        <v>608</v>
      </c>
      <c r="C10" s="296">
        <v>1701.3156</v>
      </c>
      <c r="D10" s="296">
        <v>1701.3156</v>
      </c>
      <c r="E10" s="297"/>
      <c r="F10" s="297"/>
    </row>
    <row r="11" s="160" customFormat="1" spans="1:6">
      <c r="A11" s="294">
        <v>50199</v>
      </c>
      <c r="B11" s="295" t="s">
        <v>638</v>
      </c>
      <c r="C11" s="296">
        <v>4632.92287</v>
      </c>
      <c r="D11" s="296">
        <v>4234.938022</v>
      </c>
      <c r="E11" s="297"/>
      <c r="F11" s="297"/>
    </row>
    <row r="12" s="160" customFormat="1" spans="1:4">
      <c r="A12" s="292">
        <v>502</v>
      </c>
      <c r="B12" s="293" t="s">
        <v>268</v>
      </c>
      <c r="C12" s="291">
        <v>25496.271261</v>
      </c>
      <c r="D12" s="291">
        <v>4189.119949</v>
      </c>
    </row>
    <row r="13" s="160" customFormat="1" spans="1:6">
      <c r="A13" s="294">
        <v>50201</v>
      </c>
      <c r="B13" s="295" t="s">
        <v>639</v>
      </c>
      <c r="C13" s="296">
        <v>8729.824734</v>
      </c>
      <c r="D13" s="296">
        <v>1712.377153</v>
      </c>
      <c r="E13" s="297"/>
      <c r="F13" s="297"/>
    </row>
    <row r="14" s="160" customFormat="1" spans="1:6">
      <c r="A14" s="294">
        <v>50202</v>
      </c>
      <c r="B14" s="295" t="s">
        <v>640</v>
      </c>
      <c r="C14" s="296">
        <v>71.613912</v>
      </c>
      <c r="D14" s="296"/>
      <c r="E14" s="297"/>
      <c r="F14" s="297"/>
    </row>
    <row r="15" s="160" customFormat="1" spans="1:6">
      <c r="A15" s="294">
        <v>50203</v>
      </c>
      <c r="B15" s="295" t="s">
        <v>641</v>
      </c>
      <c r="C15" s="296">
        <v>114.560668</v>
      </c>
      <c r="D15" s="296">
        <v>8.892198</v>
      </c>
      <c r="E15" s="297"/>
      <c r="F15" s="297"/>
    </row>
    <row r="16" s="160" customFormat="1" spans="1:6">
      <c r="A16" s="294">
        <v>50204</v>
      </c>
      <c r="B16" s="295" t="s">
        <v>642</v>
      </c>
      <c r="C16" s="296">
        <v>423.5755</v>
      </c>
      <c r="D16" s="296">
        <v>39.833333</v>
      </c>
      <c r="E16" s="297"/>
      <c r="F16" s="297"/>
    </row>
    <row r="17" s="160" customFormat="1" spans="1:6">
      <c r="A17" s="294">
        <v>50205</v>
      </c>
      <c r="B17" s="295" t="s">
        <v>643</v>
      </c>
      <c r="C17" s="296">
        <v>13634.190437</v>
      </c>
      <c r="D17" s="296">
        <v>1818.459054</v>
      </c>
      <c r="E17" s="297"/>
      <c r="F17" s="297"/>
    </row>
    <row r="18" s="160" customFormat="1" spans="1:6">
      <c r="A18" s="294">
        <v>50206</v>
      </c>
      <c r="B18" s="295" t="s">
        <v>644</v>
      </c>
      <c r="C18" s="296">
        <v>12.6354</v>
      </c>
      <c r="D18" s="296">
        <v>7.0882</v>
      </c>
      <c r="E18" s="297"/>
      <c r="F18" s="297"/>
    </row>
    <row r="19" s="160" customFormat="1" spans="1:6">
      <c r="A19" s="294">
        <v>50208</v>
      </c>
      <c r="B19" s="295" t="s">
        <v>645</v>
      </c>
      <c r="C19" s="296">
        <v>575.749654</v>
      </c>
      <c r="D19" s="296">
        <v>271.128941</v>
      </c>
      <c r="E19" s="297"/>
      <c r="F19" s="297"/>
    </row>
    <row r="20" s="160" customFormat="1" spans="1:6">
      <c r="A20" s="294">
        <v>50209</v>
      </c>
      <c r="B20" s="295" t="s">
        <v>646</v>
      </c>
      <c r="C20" s="296">
        <v>778.220616</v>
      </c>
      <c r="D20" s="296">
        <v>57.431523</v>
      </c>
      <c r="E20" s="297"/>
      <c r="F20" s="297"/>
    </row>
    <row r="21" s="160" customFormat="1" spans="1:6">
      <c r="A21" s="294">
        <v>50299</v>
      </c>
      <c r="B21" s="295" t="s">
        <v>647</v>
      </c>
      <c r="C21" s="296">
        <v>1155.90034</v>
      </c>
      <c r="D21" s="296">
        <v>273.909547</v>
      </c>
      <c r="E21" s="297"/>
      <c r="F21" s="297"/>
    </row>
    <row r="22" s="160" customFormat="1" spans="1:4">
      <c r="A22" s="292">
        <v>503</v>
      </c>
      <c r="B22" s="293" t="s">
        <v>648</v>
      </c>
      <c r="C22" s="298">
        <v>24701.678747</v>
      </c>
      <c r="D22" s="291">
        <v>34.1693</v>
      </c>
    </row>
    <row r="23" s="160" customFormat="1" spans="1:4">
      <c r="A23" s="294">
        <v>50301</v>
      </c>
      <c r="B23" s="295" t="s">
        <v>649</v>
      </c>
      <c r="C23" s="299">
        <v>505.483238</v>
      </c>
      <c r="D23" s="296"/>
    </row>
    <row r="24" s="160" customFormat="1" spans="1:6">
      <c r="A24" s="294">
        <v>50302</v>
      </c>
      <c r="B24" s="295" t="s">
        <v>650</v>
      </c>
      <c r="C24" s="299">
        <v>22677.658528</v>
      </c>
      <c r="D24" s="296"/>
      <c r="E24" s="297"/>
      <c r="F24" s="297"/>
    </row>
    <row r="25" s="160" customFormat="1" spans="1:6">
      <c r="A25" s="294">
        <v>50303</v>
      </c>
      <c r="B25" s="295" t="s">
        <v>651</v>
      </c>
      <c r="C25" s="299">
        <v>205.073124</v>
      </c>
      <c r="D25" s="296"/>
      <c r="E25" s="297"/>
      <c r="F25" s="297"/>
    </row>
    <row r="26" s="160" customFormat="1" spans="1:6">
      <c r="A26" s="294">
        <v>50306</v>
      </c>
      <c r="B26" s="295" t="s">
        <v>652</v>
      </c>
      <c r="C26" s="299">
        <v>571.701097</v>
      </c>
      <c r="D26" s="296">
        <v>34.1693</v>
      </c>
      <c r="E26" s="297"/>
      <c r="F26" s="297"/>
    </row>
    <row r="27" s="160" customFormat="1" spans="1:6">
      <c r="A27" s="294">
        <v>50307</v>
      </c>
      <c r="B27" s="295" t="s">
        <v>653</v>
      </c>
      <c r="C27" s="299">
        <v>201.28276</v>
      </c>
      <c r="D27" s="296"/>
      <c r="E27" s="297"/>
      <c r="F27" s="297"/>
    </row>
    <row r="28" s="160" customFormat="1" spans="1:6">
      <c r="A28" s="294">
        <v>50399</v>
      </c>
      <c r="B28" s="295" t="s">
        <v>654</v>
      </c>
      <c r="C28" s="299">
        <v>390.48</v>
      </c>
      <c r="D28" s="296"/>
      <c r="E28" s="297"/>
      <c r="F28" s="297"/>
    </row>
    <row r="29" s="160" customFormat="1" spans="1:4">
      <c r="A29" s="292">
        <v>504</v>
      </c>
      <c r="B29" s="293" t="s">
        <v>655</v>
      </c>
      <c r="C29" s="291">
        <v>2110.127822</v>
      </c>
      <c r="D29" s="291"/>
    </row>
    <row r="30" s="160" customFormat="1" spans="1:4">
      <c r="A30" s="294">
        <v>50401</v>
      </c>
      <c r="B30" s="295" t="s">
        <v>649</v>
      </c>
      <c r="C30" s="296">
        <v>60</v>
      </c>
      <c r="D30" s="291"/>
    </row>
    <row r="31" s="160" customFormat="1" spans="1:6">
      <c r="A31" s="294">
        <v>50402</v>
      </c>
      <c r="B31" s="295" t="s">
        <v>650</v>
      </c>
      <c r="C31" s="296">
        <v>1772.387922</v>
      </c>
      <c r="D31" s="296"/>
      <c r="E31" s="297"/>
      <c r="F31" s="297"/>
    </row>
    <row r="32" s="160" customFormat="1" spans="1:6">
      <c r="A32" s="294">
        <v>50403</v>
      </c>
      <c r="B32" s="295" t="s">
        <v>651</v>
      </c>
      <c r="C32" s="296">
        <v>0.2399</v>
      </c>
      <c r="D32" s="296"/>
      <c r="E32" s="297"/>
      <c r="F32" s="297"/>
    </row>
    <row r="33" s="160" customFormat="1" spans="1:6">
      <c r="A33" s="300">
        <v>50404</v>
      </c>
      <c r="B33" s="295" t="s">
        <v>652</v>
      </c>
      <c r="C33" s="296">
        <v>0.2399</v>
      </c>
      <c r="D33" s="296"/>
      <c r="E33" s="297"/>
      <c r="F33" s="297"/>
    </row>
    <row r="34" s="160" customFormat="1" spans="1:6">
      <c r="A34" s="294">
        <v>50405</v>
      </c>
      <c r="B34" s="295" t="s">
        <v>653</v>
      </c>
      <c r="C34" s="296">
        <v>277.5</v>
      </c>
      <c r="D34" s="296"/>
      <c r="E34" s="297"/>
      <c r="F34" s="297"/>
    </row>
    <row r="35" s="160" customFormat="1" spans="1:4">
      <c r="A35" s="292">
        <v>505</v>
      </c>
      <c r="B35" s="293" t="s">
        <v>288</v>
      </c>
      <c r="C35" s="291">
        <v>104293.519197</v>
      </c>
      <c r="D35" s="291">
        <v>83084.388043</v>
      </c>
    </row>
    <row r="36" s="160" customFormat="1" spans="1:6">
      <c r="A36" s="294">
        <v>50501</v>
      </c>
      <c r="B36" s="295" t="s">
        <v>656</v>
      </c>
      <c r="C36" s="296">
        <v>87776.069034</v>
      </c>
      <c r="D36" s="296">
        <v>79785.049798</v>
      </c>
      <c r="E36" s="297"/>
      <c r="F36" s="297"/>
    </row>
    <row r="37" s="160" customFormat="1" spans="1:6">
      <c r="A37" s="294">
        <v>50502</v>
      </c>
      <c r="B37" s="295" t="s">
        <v>657</v>
      </c>
      <c r="C37" s="296">
        <v>16517.450163</v>
      </c>
      <c r="D37" s="296">
        <v>3299.338245</v>
      </c>
      <c r="E37" s="297"/>
      <c r="F37" s="297"/>
    </row>
    <row r="38" s="160" customFormat="1" spans="1:6">
      <c r="A38" s="294">
        <v>50599</v>
      </c>
      <c r="B38" s="295" t="s">
        <v>658</v>
      </c>
      <c r="C38" s="296">
        <v>0</v>
      </c>
      <c r="D38" s="296"/>
      <c r="E38" s="297"/>
      <c r="F38" s="297"/>
    </row>
    <row r="39" s="160" customFormat="1" spans="1:4">
      <c r="A39" s="292">
        <v>506</v>
      </c>
      <c r="B39" s="293" t="s">
        <v>292</v>
      </c>
      <c r="C39" s="291">
        <v>4616.487978</v>
      </c>
      <c r="D39" s="291"/>
    </row>
    <row r="40" s="160" customFormat="1" spans="1:6">
      <c r="A40" s="294">
        <v>50601</v>
      </c>
      <c r="B40" s="295" t="s">
        <v>659</v>
      </c>
      <c r="C40" s="296">
        <v>4074.721191</v>
      </c>
      <c r="D40" s="296"/>
      <c r="E40" s="297"/>
      <c r="F40" s="297"/>
    </row>
    <row r="41" s="160" customFormat="1" spans="1:6">
      <c r="A41" s="300">
        <v>50602</v>
      </c>
      <c r="B41" s="295" t="s">
        <v>660</v>
      </c>
      <c r="C41" s="296">
        <v>541.766787</v>
      </c>
      <c r="D41" s="296"/>
      <c r="E41" s="297"/>
      <c r="F41" s="297"/>
    </row>
    <row r="42" s="160" customFormat="1" spans="1:4">
      <c r="A42" s="292">
        <v>507</v>
      </c>
      <c r="B42" s="293" t="s">
        <v>295</v>
      </c>
      <c r="C42" s="291">
        <v>2045.094103</v>
      </c>
      <c r="D42" s="291"/>
    </row>
    <row r="43" s="160" customFormat="1" spans="1:6">
      <c r="A43" s="294">
        <v>50701</v>
      </c>
      <c r="B43" s="295" t="s">
        <v>661</v>
      </c>
      <c r="C43" s="296">
        <v>117.556652</v>
      </c>
      <c r="D43" s="296"/>
      <c r="E43" s="297"/>
      <c r="F43" s="297"/>
    </row>
    <row r="44" s="160" customFormat="1" spans="1:6">
      <c r="A44" s="294">
        <v>50702</v>
      </c>
      <c r="B44" s="295" t="s">
        <v>662</v>
      </c>
      <c r="C44" s="296">
        <v>479.562661</v>
      </c>
      <c r="D44" s="296"/>
      <c r="E44" s="297"/>
      <c r="F44" s="297"/>
    </row>
    <row r="45" s="160" customFormat="1" spans="1:6">
      <c r="A45" s="294">
        <v>50799</v>
      </c>
      <c r="B45" s="295" t="s">
        <v>663</v>
      </c>
      <c r="C45" s="296">
        <v>1447.97479</v>
      </c>
      <c r="D45" s="296"/>
      <c r="E45" s="297"/>
      <c r="F45" s="297"/>
    </row>
    <row r="46" s="160" customFormat="1" spans="1:4">
      <c r="A46" s="292">
        <v>509</v>
      </c>
      <c r="B46" s="293" t="s">
        <v>304</v>
      </c>
      <c r="C46" s="291">
        <v>40891.545799</v>
      </c>
      <c r="D46" s="291">
        <v>15535.543074</v>
      </c>
    </row>
    <row r="47" s="160" customFormat="1" spans="1:6">
      <c r="A47" s="294">
        <v>50901</v>
      </c>
      <c r="B47" s="295" t="s">
        <v>664</v>
      </c>
      <c r="C47" s="296">
        <v>20848.94</v>
      </c>
      <c r="D47" s="296">
        <v>6436.173192</v>
      </c>
      <c r="E47" s="297"/>
      <c r="F47" s="297"/>
    </row>
    <row r="48" s="160" customFormat="1" spans="1:6">
      <c r="A48" s="294">
        <v>50902</v>
      </c>
      <c r="B48" s="295" t="s">
        <v>665</v>
      </c>
      <c r="C48" s="296">
        <v>4571.990915</v>
      </c>
      <c r="D48" s="296"/>
      <c r="E48" s="297"/>
      <c r="F48" s="297"/>
    </row>
    <row r="49" s="160" customFormat="1" spans="1:6">
      <c r="A49" s="294">
        <v>50903</v>
      </c>
      <c r="B49" s="295" t="s">
        <v>666</v>
      </c>
      <c r="C49" s="296">
        <v>3275.625772</v>
      </c>
      <c r="D49" s="296"/>
      <c r="E49" s="297"/>
      <c r="F49" s="297"/>
    </row>
    <row r="50" s="160" customFormat="1" spans="1:6">
      <c r="A50" s="294">
        <v>50905</v>
      </c>
      <c r="B50" s="295" t="s">
        <v>667</v>
      </c>
      <c r="C50" s="296">
        <v>8951.197524</v>
      </c>
      <c r="D50" s="296">
        <v>8876.060914</v>
      </c>
      <c r="E50" s="297"/>
      <c r="F50" s="297"/>
    </row>
    <row r="51" s="160" customFormat="1" spans="1:6">
      <c r="A51" s="294">
        <v>50999</v>
      </c>
      <c r="B51" s="295" t="s">
        <v>668</v>
      </c>
      <c r="C51" s="296">
        <v>3243.791588</v>
      </c>
      <c r="D51" s="296">
        <v>223.308968</v>
      </c>
      <c r="E51" s="297"/>
      <c r="F51" s="297"/>
    </row>
    <row r="52" s="160" customFormat="1" spans="1:4">
      <c r="A52" s="292">
        <v>510</v>
      </c>
      <c r="B52" s="293" t="s">
        <v>310</v>
      </c>
      <c r="C52" s="291">
        <v>7742.823408</v>
      </c>
      <c r="D52" s="291"/>
    </row>
    <row r="53" s="160" customFormat="1" spans="1:6">
      <c r="A53" s="294">
        <v>51002</v>
      </c>
      <c r="B53" s="295" t="s">
        <v>669</v>
      </c>
      <c r="C53" s="296">
        <v>7742.823408</v>
      </c>
      <c r="D53" s="296"/>
      <c r="E53" s="297"/>
      <c r="F53" s="297"/>
    </row>
    <row r="54" s="160" customFormat="1" spans="1:4">
      <c r="A54" s="294">
        <v>51004</v>
      </c>
      <c r="B54" s="295" t="s">
        <v>313</v>
      </c>
      <c r="C54" s="296">
        <v>0</v>
      </c>
      <c r="D54" s="291"/>
    </row>
    <row r="55" s="160" customFormat="1" spans="1:4">
      <c r="A55" s="292">
        <v>511</v>
      </c>
      <c r="B55" s="293" t="s">
        <v>314</v>
      </c>
      <c r="C55" s="291">
        <v>3358.669963</v>
      </c>
      <c r="D55" s="291"/>
    </row>
    <row r="56" s="160" customFormat="1" spans="1:6">
      <c r="A56" s="294">
        <v>51101</v>
      </c>
      <c r="B56" s="295" t="s">
        <v>670</v>
      </c>
      <c r="C56" s="296">
        <v>3328.94935</v>
      </c>
      <c r="D56" s="296"/>
      <c r="E56" s="297"/>
      <c r="F56" s="297"/>
    </row>
    <row r="57" s="160" customFormat="1" spans="1:6">
      <c r="A57" s="300">
        <v>51102</v>
      </c>
      <c r="B57" s="295" t="s">
        <v>671</v>
      </c>
      <c r="C57" s="296">
        <v>10.870322</v>
      </c>
      <c r="D57" s="296"/>
      <c r="E57" s="297"/>
      <c r="F57" s="297"/>
    </row>
    <row r="58" s="160" customFormat="1" spans="1:6">
      <c r="A58" s="300">
        <v>51103</v>
      </c>
      <c r="B58" s="295" t="s">
        <v>672</v>
      </c>
      <c r="C58" s="296">
        <v>18.850291</v>
      </c>
      <c r="D58" s="296"/>
      <c r="E58" s="297"/>
      <c r="F58" s="297"/>
    </row>
    <row r="59" s="160" customFormat="1" spans="1:4">
      <c r="A59" s="292">
        <v>513</v>
      </c>
      <c r="B59" s="301" t="s">
        <v>673</v>
      </c>
      <c r="C59" s="291">
        <v>0</v>
      </c>
      <c r="D59" s="291"/>
    </row>
    <row r="60" s="160" customFormat="1" spans="1:6">
      <c r="A60" s="294">
        <v>51301</v>
      </c>
      <c r="B60" s="295" t="s">
        <v>673</v>
      </c>
      <c r="C60" s="296">
        <v>0</v>
      </c>
      <c r="D60" s="296"/>
      <c r="E60" s="297"/>
      <c r="F60" s="297"/>
    </row>
    <row r="61" s="160" customFormat="1" spans="1:4">
      <c r="A61" s="292">
        <v>599</v>
      </c>
      <c r="B61" s="293" t="s">
        <v>249</v>
      </c>
      <c r="C61" s="291">
        <v>683.69793</v>
      </c>
      <c r="D61" s="291"/>
    </row>
    <row r="62" s="160" customFormat="1" spans="1:6">
      <c r="A62" s="294">
        <v>59908</v>
      </c>
      <c r="B62" s="295" t="s">
        <v>674</v>
      </c>
      <c r="C62" s="296">
        <v>199.671007</v>
      </c>
      <c r="D62" s="296"/>
      <c r="E62" s="297"/>
      <c r="F62" s="297"/>
    </row>
    <row r="63" s="160" customFormat="1" spans="1:6">
      <c r="A63" s="294">
        <v>59999</v>
      </c>
      <c r="B63" s="295" t="s">
        <v>249</v>
      </c>
      <c r="C63" s="296">
        <v>484.026923</v>
      </c>
      <c r="D63" s="296"/>
      <c r="E63" s="297"/>
      <c r="F63" s="297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550694444444444" right="0.432638888888889" top="0.432638888888889" bottom="0.786805555555556" header="0.393055555555556" footer="0.511805555555556"/>
  <pageSetup paperSize="9" fitToHeight="0" orientation="landscape" horizontalDpi="600"/>
  <headerFooter alignWithMargins="0" scaleWithDoc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rgb="FFFFFF00"/>
    <pageSetUpPr fitToPage="1"/>
  </sheetPr>
  <dimension ref="A1:D54"/>
  <sheetViews>
    <sheetView view="pageBreakPreview" zoomScaleNormal="100" workbookViewId="0">
      <selection activeCell="H62" sqref="H62"/>
    </sheetView>
  </sheetViews>
  <sheetFormatPr defaultColWidth="9" defaultRowHeight="14.25" outlineLevelCol="3"/>
  <cols>
    <col min="1" max="1" width="46.0833333333333" customWidth="1"/>
    <col min="2" max="2" width="33.125" style="21" customWidth="1"/>
    <col min="3" max="3" width="17" customWidth="1"/>
    <col min="4" max="4" width="13.75"/>
  </cols>
  <sheetData>
    <row r="1" spans="1:1">
      <c r="A1" s="177" t="s">
        <v>675</v>
      </c>
    </row>
    <row r="2" ht="46.5" customHeight="1" spans="1:2">
      <c r="A2" s="178" t="s">
        <v>676</v>
      </c>
      <c r="B2" s="266"/>
    </row>
    <row r="3" spans="1:4">
      <c r="A3" s="180" t="s">
        <v>42</v>
      </c>
      <c r="D3" s="267" t="s">
        <v>43</v>
      </c>
    </row>
    <row r="4" spans="1:4">
      <c r="A4" s="183" t="s">
        <v>677</v>
      </c>
      <c r="B4" s="184" t="s">
        <v>678</v>
      </c>
      <c r="C4" s="184" t="s">
        <v>679</v>
      </c>
      <c r="D4" s="184" t="s">
        <v>680</v>
      </c>
    </row>
    <row r="5" ht="15" customHeight="1" spans="1:4">
      <c r="A5" s="183"/>
      <c r="B5" s="184"/>
      <c r="C5" s="184"/>
      <c r="D5" s="184"/>
    </row>
    <row r="6" ht="21" customHeight="1" spans="1:4">
      <c r="A6" s="268" t="s">
        <v>681</v>
      </c>
      <c r="B6" s="269">
        <f>B7+B13+B40</f>
        <v>158142.986307</v>
      </c>
      <c r="C6" s="269">
        <f>C7+C13+C40</f>
        <v>163197</v>
      </c>
      <c r="D6" s="270">
        <f t="shared" ref="D6:D17" si="0">B6/C6-1</f>
        <v>-0.0309687904373239</v>
      </c>
    </row>
    <row r="7" ht="16" customHeight="1" spans="1:4">
      <c r="A7" s="271" t="s">
        <v>682</v>
      </c>
      <c r="B7" s="269">
        <f>SUM(B8:B12)</f>
        <v>3318</v>
      </c>
      <c r="C7" s="269">
        <f>SUM(C8:C12)</f>
        <v>3318</v>
      </c>
      <c r="D7" s="270">
        <f t="shared" si="0"/>
        <v>0</v>
      </c>
    </row>
    <row r="8" ht="16" customHeight="1" spans="1:4">
      <c r="A8" s="272" t="s">
        <v>683</v>
      </c>
      <c r="B8" s="273">
        <v>258</v>
      </c>
      <c r="C8" s="273">
        <v>258</v>
      </c>
      <c r="D8" s="270">
        <f t="shared" si="0"/>
        <v>0</v>
      </c>
    </row>
    <row r="9" ht="16" customHeight="1" spans="1:4">
      <c r="A9" s="272" t="s">
        <v>684</v>
      </c>
      <c r="B9" s="273">
        <v>285</v>
      </c>
      <c r="C9" s="273">
        <v>285</v>
      </c>
      <c r="D9" s="270">
        <f t="shared" si="0"/>
        <v>0</v>
      </c>
    </row>
    <row r="10" ht="16" customHeight="1" spans="1:4">
      <c r="A10" s="272" t="s">
        <v>685</v>
      </c>
      <c r="B10" s="273">
        <v>1827</v>
      </c>
      <c r="C10" s="273">
        <v>1827</v>
      </c>
      <c r="D10" s="270">
        <f t="shared" si="0"/>
        <v>0</v>
      </c>
    </row>
    <row r="11" ht="16" customHeight="1" spans="1:4">
      <c r="A11" s="272" t="s">
        <v>686</v>
      </c>
      <c r="B11" s="273">
        <v>8</v>
      </c>
      <c r="C11" s="273">
        <v>8</v>
      </c>
      <c r="D11" s="270">
        <f t="shared" si="0"/>
        <v>0</v>
      </c>
    </row>
    <row r="12" ht="16" customHeight="1" spans="1:4">
      <c r="A12" s="272" t="s">
        <v>687</v>
      </c>
      <c r="B12" s="273">
        <v>940</v>
      </c>
      <c r="C12" s="273">
        <v>940</v>
      </c>
      <c r="D12" s="270">
        <f t="shared" si="0"/>
        <v>0</v>
      </c>
    </row>
    <row r="13" ht="16" customHeight="1" spans="1:4">
      <c r="A13" s="274" t="s">
        <v>688</v>
      </c>
      <c r="B13" s="275">
        <f>SUM(B14:B39)</f>
        <v>141817.8128</v>
      </c>
      <c r="C13" s="275">
        <f>SUM(C14:C39)</f>
        <v>137468</v>
      </c>
      <c r="D13" s="270">
        <f t="shared" si="0"/>
        <v>0.0316423662234122</v>
      </c>
    </row>
    <row r="14" ht="16" customHeight="1" spans="1:4">
      <c r="A14" s="272" t="s">
        <v>689</v>
      </c>
      <c r="B14" s="273">
        <v>32485</v>
      </c>
      <c r="C14" s="273">
        <v>29914</v>
      </c>
      <c r="D14" s="270">
        <f t="shared" si="0"/>
        <v>0.0859463796215818</v>
      </c>
    </row>
    <row r="15" ht="16" customHeight="1" spans="1:4">
      <c r="A15" s="272" t="s">
        <v>690</v>
      </c>
      <c r="B15" s="273">
        <v>19435</v>
      </c>
      <c r="C15" s="273">
        <v>16291</v>
      </c>
      <c r="D15" s="270">
        <f t="shared" si="0"/>
        <v>0.192989994475477</v>
      </c>
    </row>
    <row r="16" ht="16" customHeight="1" spans="1:4">
      <c r="A16" s="272" t="s">
        <v>691</v>
      </c>
      <c r="B16" s="273">
        <v>6262.824</v>
      </c>
      <c r="C16" s="273">
        <v>2996</v>
      </c>
      <c r="D16" s="270">
        <f t="shared" si="0"/>
        <v>1.09039519359146</v>
      </c>
    </row>
    <row r="17" ht="16" customHeight="1" spans="1:4">
      <c r="A17" s="272" t="s">
        <v>692</v>
      </c>
      <c r="B17" s="273">
        <v>557</v>
      </c>
      <c r="C17" s="273">
        <v>486</v>
      </c>
      <c r="D17" s="270">
        <f t="shared" si="0"/>
        <v>0.146090534979424</v>
      </c>
    </row>
    <row r="18" ht="16" customHeight="1" spans="1:4">
      <c r="A18" s="272" t="s">
        <v>693</v>
      </c>
      <c r="B18" s="273">
        <v>0</v>
      </c>
      <c r="C18" s="273">
        <v>201</v>
      </c>
      <c r="D18" s="270">
        <f t="shared" ref="D18:D41" si="1">B18/C18-1</f>
        <v>-1</v>
      </c>
    </row>
    <row r="19" ht="16" customHeight="1" spans="1:4">
      <c r="A19" s="272" t="s">
        <v>694</v>
      </c>
      <c r="B19" s="273">
        <v>3336</v>
      </c>
      <c r="C19" s="273">
        <v>3282</v>
      </c>
      <c r="D19" s="270">
        <f t="shared" si="1"/>
        <v>0.0164533820840951</v>
      </c>
    </row>
    <row r="20" ht="16" customHeight="1" spans="1:4">
      <c r="A20" s="272" t="s">
        <v>695</v>
      </c>
      <c r="B20" s="273">
        <v>24810.873</v>
      </c>
      <c r="C20" s="273">
        <v>24693</v>
      </c>
      <c r="D20" s="270">
        <f t="shared" si="1"/>
        <v>0.00477353905965261</v>
      </c>
    </row>
    <row r="21" ht="16" customHeight="1" spans="1:4">
      <c r="A21" s="276" t="s">
        <v>696</v>
      </c>
      <c r="B21" s="273">
        <v>4627</v>
      </c>
      <c r="C21" s="273">
        <v>4627</v>
      </c>
      <c r="D21" s="270">
        <f t="shared" si="1"/>
        <v>0</v>
      </c>
    </row>
    <row r="22" ht="16" customHeight="1" spans="1:4">
      <c r="A22" s="276" t="s">
        <v>697</v>
      </c>
      <c r="B22" s="273">
        <v>5315</v>
      </c>
      <c r="C22" s="273">
        <v>4033</v>
      </c>
      <c r="D22" s="270">
        <f t="shared" si="1"/>
        <v>0.317877510538061</v>
      </c>
    </row>
    <row r="23" ht="16" customHeight="1" spans="1:4">
      <c r="A23" s="276" t="s">
        <v>698</v>
      </c>
      <c r="B23" s="273">
        <v>18.236</v>
      </c>
      <c r="C23" s="273">
        <v>44</v>
      </c>
      <c r="D23" s="270">
        <f t="shared" si="1"/>
        <v>-0.585545454545455</v>
      </c>
    </row>
    <row r="24" ht="16" customHeight="1" spans="1:4">
      <c r="A24" s="276" t="s">
        <v>699</v>
      </c>
      <c r="B24" s="273">
        <v>1089</v>
      </c>
      <c r="C24" s="273">
        <v>1416</v>
      </c>
      <c r="D24" s="270">
        <f t="shared" si="1"/>
        <v>-0.230932203389831</v>
      </c>
    </row>
    <row r="25" ht="16" customHeight="1" spans="1:4">
      <c r="A25" s="276" t="s">
        <v>700</v>
      </c>
      <c r="B25" s="273">
        <v>12209.773</v>
      </c>
      <c r="C25" s="273">
        <v>10691</v>
      </c>
      <c r="D25" s="270">
        <f t="shared" si="1"/>
        <v>0.142060892339351</v>
      </c>
    </row>
    <row r="26" ht="16" customHeight="1" spans="1:4">
      <c r="A26" s="276" t="s">
        <v>701</v>
      </c>
      <c r="B26" s="273">
        <v>24</v>
      </c>
      <c r="C26" s="273">
        <v>34</v>
      </c>
      <c r="D26" s="270">
        <f t="shared" si="1"/>
        <v>-0.294117647058823</v>
      </c>
    </row>
    <row r="27" ht="16" customHeight="1" spans="1:4">
      <c r="A27" s="276" t="s">
        <v>702</v>
      </c>
      <c r="B27" s="273">
        <v>254.7</v>
      </c>
      <c r="C27" s="273">
        <v>1583</v>
      </c>
      <c r="D27" s="270">
        <f t="shared" si="1"/>
        <v>-0.839102969046115</v>
      </c>
    </row>
    <row r="28" ht="16" customHeight="1" spans="1:4">
      <c r="A28" s="272" t="s">
        <v>703</v>
      </c>
      <c r="B28" s="273">
        <v>13446.2762</v>
      </c>
      <c r="C28" s="273">
        <v>10520</v>
      </c>
      <c r="D28" s="270">
        <f t="shared" si="1"/>
        <v>0.278163136882129</v>
      </c>
    </row>
    <row r="29" ht="16" customHeight="1" spans="1:4">
      <c r="A29" s="272" t="s">
        <v>704</v>
      </c>
      <c r="B29" s="273">
        <v>4528.6046</v>
      </c>
      <c r="C29" s="273">
        <v>4640</v>
      </c>
      <c r="D29" s="270">
        <f t="shared" si="1"/>
        <v>-0.0240076293103449</v>
      </c>
    </row>
    <row r="30" ht="16" customHeight="1" spans="1:4">
      <c r="A30" s="272" t="s">
        <v>705</v>
      </c>
      <c r="B30" s="273">
        <v>430.4</v>
      </c>
      <c r="C30" s="273">
        <v>698</v>
      </c>
      <c r="D30" s="270">
        <f t="shared" si="1"/>
        <v>-0.383381088825215</v>
      </c>
    </row>
    <row r="31" ht="16" customHeight="1" spans="1:4">
      <c r="A31" s="272" t="s">
        <v>706</v>
      </c>
      <c r="B31" s="273">
        <v>96</v>
      </c>
      <c r="C31" s="273">
        <v>19</v>
      </c>
      <c r="D31" s="270">
        <f t="shared" si="1"/>
        <v>4.05263157894737</v>
      </c>
    </row>
    <row r="32" ht="16" customHeight="1" spans="1:4">
      <c r="A32" s="272" t="s">
        <v>707</v>
      </c>
      <c r="B32" s="273">
        <v>6173.3</v>
      </c>
      <c r="C32" s="273">
        <v>14846</v>
      </c>
      <c r="D32" s="270">
        <f t="shared" si="1"/>
        <v>-0.584177556244106</v>
      </c>
    </row>
    <row r="33" ht="16" customHeight="1" spans="1:4">
      <c r="A33" s="272" t="s">
        <v>708</v>
      </c>
      <c r="B33" s="273">
        <v>2403.26</v>
      </c>
      <c r="C33" s="273">
        <v>0</v>
      </c>
      <c r="D33" s="277">
        <v>0</v>
      </c>
    </row>
    <row r="34" ht="16" customHeight="1" spans="1:4">
      <c r="A34" s="272" t="s">
        <v>709</v>
      </c>
      <c r="B34" s="273">
        <v>91.4</v>
      </c>
      <c r="C34" s="273">
        <v>0</v>
      </c>
      <c r="D34" s="270">
        <v>0</v>
      </c>
    </row>
    <row r="35" ht="16" customHeight="1" spans="1:4">
      <c r="A35" s="272" t="s">
        <v>710</v>
      </c>
      <c r="B35" s="273">
        <v>831.92</v>
      </c>
      <c r="C35" s="273">
        <v>2310</v>
      </c>
      <c r="D35" s="270">
        <f t="shared" si="1"/>
        <v>-0.639861471861472</v>
      </c>
    </row>
    <row r="36" ht="16" customHeight="1" spans="1:4">
      <c r="A36" s="272" t="s">
        <v>711</v>
      </c>
      <c r="B36" s="273">
        <v>373.5</v>
      </c>
      <c r="C36" s="273">
        <v>686</v>
      </c>
      <c r="D36" s="270">
        <f t="shared" si="1"/>
        <v>-0.455539358600583</v>
      </c>
    </row>
    <row r="37" ht="16" customHeight="1" spans="1:4">
      <c r="A37" s="272" t="s">
        <v>712</v>
      </c>
      <c r="B37" s="273">
        <v>0</v>
      </c>
      <c r="C37" s="273">
        <v>704</v>
      </c>
      <c r="D37" s="270">
        <f t="shared" si="1"/>
        <v>-1</v>
      </c>
    </row>
    <row r="38" ht="16" customHeight="1" spans="1:4">
      <c r="A38" s="272" t="s">
        <v>713</v>
      </c>
      <c r="B38" s="273">
        <v>0</v>
      </c>
      <c r="C38" s="273">
        <v>131</v>
      </c>
      <c r="D38" s="270">
        <f t="shared" si="1"/>
        <v>-1</v>
      </c>
    </row>
    <row r="39" ht="16" customHeight="1" spans="1:4">
      <c r="A39" s="272" t="s">
        <v>714</v>
      </c>
      <c r="B39" s="273">
        <v>3018.746</v>
      </c>
      <c r="C39" s="273">
        <v>2623</v>
      </c>
      <c r="D39" s="270">
        <f t="shared" si="1"/>
        <v>0.150875333587495</v>
      </c>
    </row>
    <row r="40" ht="16" customHeight="1" spans="1:4">
      <c r="A40" s="274" t="s">
        <v>715</v>
      </c>
      <c r="B40" s="275">
        <f>SUM(B41:B54)</f>
        <v>13007.173507</v>
      </c>
      <c r="C40" s="275">
        <f>SUM(C41:C54)</f>
        <v>22411</v>
      </c>
      <c r="D40" s="270">
        <f t="shared" si="1"/>
        <v>-0.419607625407166</v>
      </c>
    </row>
    <row r="41" ht="16" customHeight="1" spans="1:4">
      <c r="A41" s="272" t="s">
        <v>716</v>
      </c>
      <c r="B41" s="273">
        <v>636.377</v>
      </c>
      <c r="C41" s="273">
        <v>551</v>
      </c>
      <c r="D41" s="270">
        <f t="shared" si="1"/>
        <v>0.154949183303085</v>
      </c>
    </row>
    <row r="42" ht="16" customHeight="1" spans="1:4">
      <c r="A42" s="272" t="s">
        <v>717</v>
      </c>
      <c r="B42" s="273">
        <v>0</v>
      </c>
      <c r="C42" s="273">
        <v>205</v>
      </c>
      <c r="D42" s="270">
        <f t="shared" ref="D42:D55" si="2">B42/C42-1</f>
        <v>-1</v>
      </c>
    </row>
    <row r="43" ht="16" customHeight="1" spans="1:4">
      <c r="A43" s="272" t="s">
        <v>718</v>
      </c>
      <c r="B43" s="273">
        <v>10</v>
      </c>
      <c r="C43" s="273">
        <v>0</v>
      </c>
      <c r="D43" s="277">
        <v>0</v>
      </c>
    </row>
    <row r="44" ht="16" customHeight="1" spans="1:4">
      <c r="A44" s="272" t="s">
        <v>719</v>
      </c>
      <c r="B44" s="273">
        <v>13.2</v>
      </c>
      <c r="C44" s="273">
        <v>50</v>
      </c>
      <c r="D44" s="270">
        <f t="shared" si="2"/>
        <v>-0.736</v>
      </c>
    </row>
    <row r="45" ht="16" customHeight="1" spans="1:4">
      <c r="A45" s="272" t="s">
        <v>720</v>
      </c>
      <c r="B45" s="273">
        <v>1144.8592</v>
      </c>
      <c r="C45" s="273">
        <v>2178</v>
      </c>
      <c r="D45" s="270">
        <f t="shared" si="2"/>
        <v>-0.474352984389348</v>
      </c>
    </row>
    <row r="46" ht="16" customHeight="1" spans="1:4">
      <c r="A46" s="272" t="s">
        <v>721</v>
      </c>
      <c r="B46" s="273">
        <v>161.46</v>
      </c>
      <c r="C46" s="273">
        <v>431</v>
      </c>
      <c r="D46" s="270">
        <f t="shared" si="2"/>
        <v>-0.62538283062645</v>
      </c>
    </row>
    <row r="47" ht="16" customHeight="1" spans="1:4">
      <c r="A47" s="272" t="s">
        <v>722</v>
      </c>
      <c r="B47" s="273">
        <v>2602</v>
      </c>
      <c r="C47" s="273">
        <v>386</v>
      </c>
      <c r="D47" s="270">
        <f t="shared" si="2"/>
        <v>5.74093264248705</v>
      </c>
    </row>
    <row r="48" ht="16" customHeight="1" spans="1:4">
      <c r="A48" s="272" t="s">
        <v>723</v>
      </c>
      <c r="B48" s="273">
        <v>350</v>
      </c>
      <c r="C48" s="273">
        <v>1591</v>
      </c>
      <c r="D48" s="270">
        <f t="shared" si="2"/>
        <v>-0.780012570710245</v>
      </c>
    </row>
    <row r="49" ht="16" customHeight="1" spans="1:4">
      <c r="A49" s="272" t="s">
        <v>724</v>
      </c>
      <c r="B49" s="273">
        <v>6006.907307</v>
      </c>
      <c r="C49" s="273">
        <v>13386</v>
      </c>
      <c r="D49" s="270">
        <f t="shared" si="2"/>
        <v>-0.551254496712984</v>
      </c>
    </row>
    <row r="50" ht="16" customHeight="1" spans="1:4">
      <c r="A50" s="272" t="s">
        <v>725</v>
      </c>
      <c r="B50" s="273">
        <v>1010.37</v>
      </c>
      <c r="C50" s="273">
        <v>1532</v>
      </c>
      <c r="D50" s="270">
        <f t="shared" si="2"/>
        <v>-0.34048955613577</v>
      </c>
    </row>
    <row r="51" ht="16" customHeight="1" spans="1:4">
      <c r="A51" s="272" t="s">
        <v>726</v>
      </c>
      <c r="B51" s="273">
        <v>20</v>
      </c>
      <c r="C51" s="273">
        <v>1076</v>
      </c>
      <c r="D51" s="270">
        <f t="shared" si="2"/>
        <v>-0.981412639405205</v>
      </c>
    </row>
    <row r="52" ht="16" customHeight="1" spans="1:4">
      <c r="A52" s="272" t="s">
        <v>727</v>
      </c>
      <c r="B52" s="273">
        <v>0</v>
      </c>
      <c r="C52" s="273">
        <v>953</v>
      </c>
      <c r="D52" s="270">
        <f t="shared" si="2"/>
        <v>-1</v>
      </c>
    </row>
    <row r="53" ht="16" customHeight="1" spans="1:4">
      <c r="A53" s="272" t="s">
        <v>728</v>
      </c>
      <c r="B53" s="273">
        <v>955</v>
      </c>
      <c r="C53" s="273">
        <v>0</v>
      </c>
      <c r="D53" s="277">
        <v>0</v>
      </c>
    </row>
    <row r="54" ht="16" customHeight="1" spans="1:4">
      <c r="A54" s="272" t="s">
        <v>729</v>
      </c>
      <c r="B54" s="273">
        <v>97</v>
      </c>
      <c r="C54" s="273">
        <v>72</v>
      </c>
      <c r="D54" s="270">
        <f>B54/C54-1</f>
        <v>0.347222222222222</v>
      </c>
    </row>
  </sheetData>
  <mergeCells count="5">
    <mergeCell ref="A2:B2"/>
    <mergeCell ref="A4:A5"/>
    <mergeCell ref="B4:B5"/>
    <mergeCell ref="C4:C5"/>
    <mergeCell ref="D4:D5"/>
  </mergeCells>
  <printOptions horizontalCentered="1"/>
  <pageMargins left="0.511805555555556" right="0.511805555555556" top="0.511805555555556" bottom="0.747916666666667" header="0.314583333333333" footer="0.314583333333333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封面</vt:lpstr>
      <vt:lpstr>目录 </vt:lpstr>
      <vt:lpstr>公共预算收入决算情况表</vt:lpstr>
      <vt:lpstr>公共预算支出决算情况表</vt:lpstr>
      <vt:lpstr>公共预算支出决算情况表（政府经济科目）</vt:lpstr>
      <vt:lpstr>县本级公共预算收入决算情况表</vt:lpstr>
      <vt:lpstr>县本级公共预算支出决算情况表</vt:lpstr>
      <vt:lpstr>县本级公共预算支出决算情况表（政府经济科目）</vt:lpstr>
      <vt:lpstr>一般公共预算税收返还和转移支付决算表</vt:lpstr>
      <vt:lpstr>基金收入决算情况表</vt:lpstr>
      <vt:lpstr>基金支出决算情况表</vt:lpstr>
      <vt:lpstr>政府性基金转移支付决算表</vt:lpstr>
      <vt:lpstr>社会保险基金收入支出决算表 </vt:lpstr>
      <vt:lpstr>国有资本经营预算收支决算表</vt:lpstr>
      <vt:lpstr>工资预留、预备费使用情况表</vt:lpstr>
      <vt:lpstr>政府一般债务限额和余额情况决算表 </vt:lpstr>
      <vt:lpstr>乡镇结算表</vt:lpstr>
      <vt:lpstr>重点项目绩效评价</vt:lpstr>
      <vt:lpstr>部门整体支出</vt:lpstr>
      <vt:lpstr>地方政府债券使用情况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奥利奥没有牛奶</cp:lastModifiedBy>
  <dcterms:created xsi:type="dcterms:W3CDTF">2018-05-30T10:25:00Z</dcterms:created>
  <cp:lastPrinted>2020-06-22T05:54:00Z</cp:lastPrinted>
  <dcterms:modified xsi:type="dcterms:W3CDTF">2025-07-08T03:59:05Z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08463EB8540849D982B2DA7960F842B1_13</vt:lpwstr>
  </property>
  <property fmtid="{D5CDD505-2E9C-101B-9397-08002B2CF9AE}" pid="4" name="KSOReadingLayout">
    <vt:bool>true</vt:bool>
  </property>
</Properties>
</file>