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sheet1!$A$8:$Y$37</definedName>
    <definedName name="_xlnm.Print_Area" localSheetId="0">sheet1!$A$1:$Y$37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<sst xmlns="http://schemas.openxmlformats.org/spreadsheetml/2006/main" count="191" uniqueCount="110">
  <si>
    <t>息烽县2024年第四批村道安全生命防护工程项目汇总表</t>
  </si>
  <si>
    <t>S1-1</t>
  </si>
  <si>
    <t>基本情况</t>
  </si>
  <si>
    <t>处置隐患里程     （Km）</t>
  </si>
  <si>
    <t>实施规模</t>
  </si>
  <si>
    <t>投资（万元）</t>
  </si>
  <si>
    <t>建设业主</t>
  </si>
  <si>
    <t>序号</t>
  </si>
  <si>
    <t>区（市、县）</t>
  </si>
  <si>
    <t>乡镇</t>
  </si>
  <si>
    <t>线路编号</t>
  </si>
  <si>
    <t>线路名称</t>
  </si>
  <si>
    <t>起点桩号</t>
  </si>
  <si>
    <t>终点桩号</t>
  </si>
  <si>
    <t>建设内容</t>
  </si>
  <si>
    <t>钢筋砼护拦</t>
  </si>
  <si>
    <t>波形梁钢护栏</t>
  </si>
  <si>
    <t>钢缆索护拦</t>
  </si>
  <si>
    <t>交通标志</t>
  </si>
  <si>
    <t>凸面镜</t>
  </si>
  <si>
    <t>示警柱</t>
  </si>
  <si>
    <t>振荡减速带</t>
  </si>
  <si>
    <t>减速垄</t>
  </si>
  <si>
    <t>道口桩</t>
  </si>
  <si>
    <t>标线</t>
  </si>
  <si>
    <t>其它</t>
  </si>
  <si>
    <t>总投资</t>
  </si>
  <si>
    <t>每公里总投资（万元）</t>
  </si>
  <si>
    <t>建安费（万元）</t>
  </si>
  <si>
    <t>边沟清淤</t>
  </si>
  <si>
    <t>边沟</t>
  </si>
  <si>
    <t>C20砼修复路肩（护栏打孔破坏）</t>
  </si>
  <si>
    <t>数量(m)</t>
  </si>
  <si>
    <t>数量(套)</t>
  </si>
  <si>
    <t>数量(根)</t>
  </si>
  <si>
    <t>数量(m2)</t>
  </si>
  <si>
    <t>数量(m3)</t>
  </si>
  <si>
    <t>合计</t>
  </si>
  <si>
    <r>
      <rPr>
        <sz val="11"/>
        <color rgb="FF000000"/>
        <rFont val="宋体"/>
        <charset val="134"/>
      </rPr>
      <t>息烽县</t>
    </r>
  </si>
  <si>
    <r>
      <rPr>
        <sz val="11"/>
        <color rgb="FF000000"/>
        <rFont val="宋体"/>
        <charset val="134"/>
      </rPr>
      <t>九庄</t>
    </r>
  </si>
  <si>
    <r>
      <rPr>
        <sz val="11"/>
        <color rgb="FF000000"/>
        <rFont val="宋体"/>
        <charset val="134"/>
      </rPr>
      <t>C047520122</t>
    </r>
  </si>
  <si>
    <t>大槽至筲箕湾安防工程</t>
  </si>
  <si>
    <t>息烽县公路管理所</t>
  </si>
  <si>
    <r>
      <rPr>
        <sz val="11"/>
        <color rgb="FF000000"/>
        <rFont val="宋体"/>
        <charset val="134"/>
      </rPr>
      <t>西山</t>
    </r>
  </si>
  <si>
    <r>
      <rPr>
        <sz val="11"/>
        <color rgb="FF000000"/>
        <rFont val="宋体"/>
        <charset val="134"/>
      </rPr>
      <t>C055520122</t>
    </r>
  </si>
  <si>
    <t>洗马塘至雨花瀑布安防工程</t>
  </si>
  <si>
    <r>
      <rPr>
        <sz val="11"/>
        <color rgb="FF000000"/>
        <rFont val="宋体"/>
        <charset val="134"/>
      </rPr>
      <t>C242520122</t>
    </r>
  </si>
  <si>
    <t>底寨至坡脚安防工程</t>
  </si>
  <si>
    <r>
      <rPr>
        <sz val="11"/>
        <color rgb="FF000000"/>
        <rFont val="宋体"/>
        <charset val="134"/>
      </rPr>
      <t>C275520122</t>
    </r>
  </si>
  <si>
    <t>松林至棉花土安防工程</t>
  </si>
  <si>
    <r>
      <rPr>
        <sz val="11"/>
        <color rgb="FF000000"/>
        <rFont val="宋体"/>
        <charset val="134"/>
      </rPr>
      <t>C818520122</t>
    </r>
  </si>
  <si>
    <t>鱼剑河桥至出水洞桥安防工程</t>
  </si>
  <si>
    <r>
      <rPr>
        <sz val="11"/>
        <color rgb="FF000000"/>
        <rFont val="宋体"/>
        <charset val="134"/>
      </rPr>
      <t>石硐</t>
    </r>
  </si>
  <si>
    <r>
      <rPr>
        <sz val="11"/>
        <color rgb="FF000000"/>
        <rFont val="宋体"/>
        <charset val="134"/>
      </rPr>
      <t>C069520122</t>
    </r>
  </si>
  <si>
    <t>夏家湾至胡家湾安防工程</t>
  </si>
  <si>
    <r>
      <rPr>
        <sz val="11"/>
        <color rgb="FF000000"/>
        <rFont val="宋体"/>
        <charset val="134"/>
      </rPr>
      <t>C323520122</t>
    </r>
  </si>
  <si>
    <t>高坡至木弄安防工程</t>
  </si>
  <si>
    <r>
      <rPr>
        <sz val="11"/>
        <color rgb="FF000000"/>
        <rFont val="宋体"/>
        <charset val="134"/>
      </rPr>
      <t>C722520122</t>
    </r>
  </si>
  <si>
    <t>底寨水头坝至人洞沟安防工程</t>
  </si>
  <si>
    <t>息烽县</t>
  </si>
  <si>
    <t>九庄</t>
  </si>
  <si>
    <t>C040520122</t>
  </si>
  <si>
    <t>堰山至大石板安防工程</t>
  </si>
  <si>
    <t>C022520122</t>
  </si>
  <si>
    <t>龙奔塘至院子安防工程</t>
  </si>
  <si>
    <t>C230520122</t>
  </si>
  <si>
    <t>水淹坝至小寨安防工程</t>
  </si>
  <si>
    <t>C231520122</t>
  </si>
  <si>
    <t>蒋家湾至战家槽安防工程</t>
  </si>
  <si>
    <t>流长</t>
  </si>
  <si>
    <t>C465520122</t>
  </si>
  <si>
    <t>黄家沟至四坪安防工程</t>
  </si>
  <si>
    <t>C611520122</t>
  </si>
  <si>
    <t>茶园村九柴坡至草坡安防工程</t>
  </si>
  <si>
    <t>C613520122</t>
  </si>
  <si>
    <t>茶园村三万塘至茶元寺安防工程</t>
  </si>
  <si>
    <t>C196520122</t>
  </si>
  <si>
    <t>大水井至白水井安防工程</t>
  </si>
  <si>
    <t>鹿窝</t>
  </si>
  <si>
    <t>C261520122</t>
  </si>
  <si>
    <t>磨盘山至朱家林安防工程</t>
  </si>
  <si>
    <t>石硐</t>
  </si>
  <si>
    <t>C364520122</t>
  </si>
  <si>
    <t>知青点至对门坡安防工程</t>
  </si>
  <si>
    <t>C376520122</t>
  </si>
  <si>
    <t>营山大湾至安北安防工程</t>
  </si>
  <si>
    <t>温泉</t>
  </si>
  <si>
    <t>C394520122</t>
  </si>
  <si>
    <t>火石槽至垭角林安防工程</t>
  </si>
  <si>
    <t>西山</t>
  </si>
  <si>
    <t>C537520122</t>
  </si>
  <si>
    <t>小鹿窝至滑翔伞基地安防工程</t>
  </si>
  <si>
    <t>小寨坝</t>
  </si>
  <si>
    <t>C265520122</t>
  </si>
  <si>
    <t>乌米沟至南极公路安防工程</t>
  </si>
  <si>
    <t>C811520122</t>
  </si>
  <si>
    <t>盘脚营至煤仓安防工程</t>
  </si>
  <si>
    <t>C120520122</t>
  </si>
  <si>
    <t>大路坪至黄家坡安防工程</t>
  </si>
  <si>
    <t>C148520122</t>
  </si>
  <si>
    <t>方家寨至王家坪安防工程</t>
  </si>
  <si>
    <t>永靖</t>
  </si>
  <si>
    <t>C082520122</t>
  </si>
  <si>
    <t>水库至金阳公路安防工程</t>
  </si>
  <si>
    <t>C216520122</t>
  </si>
  <si>
    <t>鹞子岩至杨土庄安防工程</t>
  </si>
  <si>
    <t>C452520122</t>
  </si>
  <si>
    <t>大雷打坡至小雷打坡安防工程</t>
  </si>
  <si>
    <t>C524520122</t>
  </si>
  <si>
    <t>牛角井至下沙闹安防工程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</si>
</sst>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_ "/>
  </numFmts>
  <fonts count="30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1"/>
      <color rgb="FF00000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9" fillId="0" borderId="0"/>
    <xf numFmtId="0" fontId="9" fillId="0" borderId="0">
      <protection locked="0"/>
    </xf>
    <xf numFmtId="0" fontId="9" fillId="0" borderId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176" fontId="4" fillId="0" borderId="3" xfId="50" applyNumberFormat="1" applyFont="1" applyFill="1" applyBorder="1" applyAlignment="1">
      <alignment horizontal="center" vertical="center" wrapText="1"/>
    </xf>
    <xf numFmtId="176" fontId="4" fillId="0" borderId="3" xfId="51" applyNumberFormat="1" applyFont="1" applyFill="1" applyBorder="1" applyAlignment="1">
      <alignment horizontal="center" vertical="center" wrapText="1"/>
    </xf>
    <xf numFmtId="177" fontId="4" fillId="0" borderId="3" xfId="49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8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10" fontId="9" fillId="0" borderId="0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e鯪9Y_x000B_" xfId="50"/>
    <cellStyle name="常规_2007年公路建设建议计划－安保工程（计划核对后改）" xfId="51"/>
    <cellStyle name="Normal" xfId="52"/>
    <cellStyle name="常规 3" xfId="5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37"/>
  <sheetViews>
    <sheetView tabSelected="1" view="pageBreakPreview" zoomScale="85" zoomScaleNormal="40" workbookViewId="0">
      <pane ySplit="8" topLeftCell="A9" activePane="bottomLeft" state="frozen"/>
      <selection/>
      <selection pane="bottomLeft" activeCell="J5" sqref="J5:J6"/>
    </sheetView>
  </sheetViews>
  <sheetFormatPr defaultColWidth="9" defaultRowHeight="13.5"/>
  <cols>
    <col min="1" max="1" width="5.875" customWidth="1"/>
    <col min="2" max="2" width="8.89166666666667" customWidth="1"/>
    <col min="3" max="3" width="10.4583333333333" customWidth="1"/>
    <col min="4" max="4" width="13.5666666666667" customWidth="1"/>
    <col min="5" max="5" width="33.2166666666667" customWidth="1"/>
    <col min="6" max="7" width="8.89166666666667" customWidth="1"/>
    <col min="8" max="8" width="10.4083333333333" customWidth="1"/>
    <col min="9" max="9" width="9.74166666666667" hidden="1" customWidth="1"/>
    <col min="10" max="10" width="13.3916666666667" customWidth="1"/>
    <col min="11" max="11" width="8.89166666666667" hidden="1" customWidth="1"/>
    <col min="12" max="13" width="12.5583333333333" customWidth="1"/>
    <col min="14" max="14" width="8.89166666666667" hidden="1" customWidth="1"/>
    <col min="15" max="15" width="10.175" hidden="1" customWidth="1"/>
    <col min="16" max="16" width="8.89166666666667" hidden="1" customWidth="1"/>
    <col min="17" max="17" width="13.1916666666667" customWidth="1"/>
    <col min="18" max="20" width="8.89166666666667" hidden="1" customWidth="1"/>
    <col min="21" max="21" width="12.1333333333333" hidden="1" customWidth="1"/>
    <col min="22" max="22" width="15.8833333333333" customWidth="1"/>
    <col min="23" max="23" width="13.1083333333333" customWidth="1"/>
    <col min="24" max="24" width="10.2333333333333" customWidth="1"/>
    <col min="25" max="25" width="22.1416666666667" customWidth="1"/>
    <col min="26" max="26" width="9" style="2"/>
    <col min="27" max="27" width="7.5" style="3" customWidth="1"/>
    <col min="28" max="28" width="9.375" style="2"/>
    <col min="29" max="29" width="12.625"/>
  </cols>
  <sheetData>
    <row r="1" ht="41" customHeight="1" spans="1:2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20"/>
    </row>
    <row r="2" ht="20.25" spans="1:25">
      <c r="A2" s="6"/>
      <c r="B2" s="6"/>
      <c r="C2" s="6"/>
      <c r="D2" s="6"/>
      <c r="E2" s="6"/>
      <c r="F2" s="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14" t="s">
        <v>1</v>
      </c>
      <c r="W2" s="14"/>
      <c r="X2" s="14"/>
      <c r="Y2" s="7"/>
    </row>
    <row r="3" spans="1:25">
      <c r="A3" s="8" t="s">
        <v>2</v>
      </c>
      <c r="B3" s="8"/>
      <c r="C3" s="8"/>
      <c r="D3" s="8"/>
      <c r="E3" s="8"/>
      <c r="F3" s="8"/>
      <c r="G3" s="8"/>
      <c r="H3" s="8" t="s">
        <v>3</v>
      </c>
      <c r="I3" s="8" t="s">
        <v>4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15" t="s">
        <v>5</v>
      </c>
      <c r="W3" s="15"/>
      <c r="X3" s="15"/>
      <c r="Y3" s="21" t="s">
        <v>6</v>
      </c>
    </row>
    <row r="4" spans="1:25">
      <c r="A4" s="8" t="s">
        <v>7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8"/>
      <c r="I4" s="8" t="s">
        <v>14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15"/>
      <c r="W4" s="15"/>
      <c r="X4" s="15"/>
      <c r="Y4" s="21"/>
    </row>
    <row r="5" spans="1:25">
      <c r="A5" s="8"/>
      <c r="B5" s="8"/>
      <c r="C5" s="8"/>
      <c r="D5" s="8"/>
      <c r="E5" s="8"/>
      <c r="F5" s="8"/>
      <c r="G5" s="8"/>
      <c r="H5" s="8"/>
      <c r="I5" s="8" t="s">
        <v>15</v>
      </c>
      <c r="J5" s="8" t="s">
        <v>16</v>
      </c>
      <c r="K5" s="8" t="s">
        <v>17</v>
      </c>
      <c r="L5" s="8" t="s">
        <v>18</v>
      </c>
      <c r="M5" s="8" t="s">
        <v>19</v>
      </c>
      <c r="N5" s="8" t="s">
        <v>20</v>
      </c>
      <c r="O5" s="8" t="s">
        <v>21</v>
      </c>
      <c r="P5" s="8" t="s">
        <v>22</v>
      </c>
      <c r="Q5" s="8" t="s">
        <v>23</v>
      </c>
      <c r="R5" s="8" t="s">
        <v>24</v>
      </c>
      <c r="S5" s="8" t="s">
        <v>25</v>
      </c>
      <c r="T5" s="8"/>
      <c r="U5" s="8"/>
      <c r="V5" s="16" t="s">
        <v>26</v>
      </c>
      <c r="W5" s="16" t="s">
        <v>27</v>
      </c>
      <c r="X5" s="16" t="s">
        <v>28</v>
      </c>
      <c r="Y5" s="21"/>
    </row>
    <row r="6" ht="36" spans="1: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17" t="s">
        <v>29</v>
      </c>
      <c r="T6" s="17" t="s">
        <v>30</v>
      </c>
      <c r="U6" s="17" t="s">
        <v>31</v>
      </c>
      <c r="V6" s="16"/>
      <c r="W6" s="16"/>
      <c r="X6" s="16"/>
      <c r="Y6" s="21"/>
    </row>
    <row r="7" spans="1:25">
      <c r="A7" s="8"/>
      <c r="B7" s="8"/>
      <c r="C7" s="8"/>
      <c r="D7" s="8"/>
      <c r="E7" s="8"/>
      <c r="F7" s="8"/>
      <c r="G7" s="8"/>
      <c r="H7" s="8"/>
      <c r="I7" s="8" t="s">
        <v>32</v>
      </c>
      <c r="J7" s="8" t="s">
        <v>32</v>
      </c>
      <c r="K7" s="8" t="s">
        <v>32</v>
      </c>
      <c r="L7" s="8" t="s">
        <v>33</v>
      </c>
      <c r="M7" s="8" t="s">
        <v>33</v>
      </c>
      <c r="N7" s="8" t="s">
        <v>34</v>
      </c>
      <c r="O7" s="8" t="s">
        <v>35</v>
      </c>
      <c r="P7" s="8" t="s">
        <v>32</v>
      </c>
      <c r="Q7" s="8" t="s">
        <v>34</v>
      </c>
      <c r="R7" s="8" t="s">
        <v>35</v>
      </c>
      <c r="S7" s="8" t="s">
        <v>36</v>
      </c>
      <c r="T7" s="8" t="s">
        <v>32</v>
      </c>
      <c r="U7" s="8" t="s">
        <v>36</v>
      </c>
      <c r="V7" s="16"/>
      <c r="W7" s="16"/>
      <c r="X7" s="16"/>
      <c r="Y7" s="21"/>
    </row>
    <row r="8" s="1" customFormat="1" ht="18.75" spans="1:28">
      <c r="A8" s="9" t="s">
        <v>37</v>
      </c>
      <c r="B8" s="9"/>
      <c r="C8" s="9"/>
      <c r="D8" s="9"/>
      <c r="E8" s="9"/>
      <c r="F8" s="9"/>
      <c r="G8" s="9"/>
      <c r="H8" s="9">
        <f t="shared" ref="H8:X8" si="0">SUBTOTAL(9,H9:H37)</f>
        <v>42.107</v>
      </c>
      <c r="I8" s="9">
        <f t="shared" si="0"/>
        <v>0</v>
      </c>
      <c r="J8" s="9">
        <f t="shared" si="0"/>
        <v>24124</v>
      </c>
      <c r="K8" s="9">
        <f t="shared" si="0"/>
        <v>0</v>
      </c>
      <c r="L8" s="9">
        <f t="shared" si="0"/>
        <v>167</v>
      </c>
      <c r="M8" s="9">
        <f t="shared" si="0"/>
        <v>16</v>
      </c>
      <c r="N8" s="9">
        <f t="shared" si="0"/>
        <v>0</v>
      </c>
      <c r="O8" s="9">
        <f t="shared" si="0"/>
        <v>0</v>
      </c>
      <c r="P8" s="9">
        <f t="shared" si="0"/>
        <v>0</v>
      </c>
      <c r="Q8" s="9">
        <f t="shared" si="0"/>
        <v>240</v>
      </c>
      <c r="R8" s="9">
        <f t="shared" si="0"/>
        <v>0</v>
      </c>
      <c r="S8" s="9">
        <f t="shared" si="0"/>
        <v>0</v>
      </c>
      <c r="T8" s="9">
        <f t="shared" si="0"/>
        <v>0</v>
      </c>
      <c r="U8" s="9">
        <f t="shared" si="0"/>
        <v>0</v>
      </c>
      <c r="V8" s="18">
        <f t="shared" si="0"/>
        <v>975.4325</v>
      </c>
      <c r="W8" s="18">
        <f t="shared" si="0"/>
        <v>682.903188597089</v>
      </c>
      <c r="X8" s="18">
        <f t="shared" si="0"/>
        <v>816.79</v>
      </c>
      <c r="Y8" s="9"/>
      <c r="Z8" s="22"/>
      <c r="AA8" s="23"/>
      <c r="AB8" s="22"/>
    </row>
    <row r="9" customFormat="1" ht="29" customHeight="1" spans="1:28">
      <c r="A9" s="10">
        <f>SUBTOTAL(103,$B$9:B9)</f>
        <v>1</v>
      </c>
      <c r="B9" s="11" t="s">
        <v>38</v>
      </c>
      <c r="C9" s="12" t="s">
        <v>39</v>
      </c>
      <c r="D9" s="12" t="s">
        <v>40</v>
      </c>
      <c r="E9" s="13" t="s">
        <v>41</v>
      </c>
      <c r="F9" s="12">
        <v>0</v>
      </c>
      <c r="G9" s="12">
        <v>0.5</v>
      </c>
      <c r="H9" s="12">
        <v>0.5</v>
      </c>
      <c r="I9" s="12"/>
      <c r="J9" s="12">
        <v>296</v>
      </c>
      <c r="K9" s="12"/>
      <c r="L9" s="12">
        <v>5</v>
      </c>
      <c r="M9" s="12"/>
      <c r="N9" s="12"/>
      <c r="O9" s="12"/>
      <c r="P9" s="12"/>
      <c r="Q9" s="12">
        <v>8</v>
      </c>
      <c r="R9" s="12"/>
      <c r="S9" s="12"/>
      <c r="T9" s="12"/>
      <c r="U9" s="12"/>
      <c r="V9" s="19">
        <v>10.82</v>
      </c>
      <c r="W9" s="19">
        <f t="shared" ref="W9:W38" si="1">V9/H9</f>
        <v>21.64</v>
      </c>
      <c r="X9" s="19">
        <v>8.75</v>
      </c>
      <c r="Y9" s="12" t="s">
        <v>42</v>
      </c>
      <c r="Z9" s="24"/>
      <c r="AA9" s="3"/>
      <c r="AB9" s="2"/>
    </row>
    <row r="10" s="1" customFormat="1" ht="31" customHeight="1" spans="1:29">
      <c r="A10" s="10">
        <f>SUBTOTAL(103,$B$9:B10)</f>
        <v>2</v>
      </c>
      <c r="B10" s="11" t="s">
        <v>38</v>
      </c>
      <c r="C10" s="12" t="s">
        <v>43</v>
      </c>
      <c r="D10" s="12" t="s">
        <v>44</v>
      </c>
      <c r="E10" s="13" t="s">
        <v>45</v>
      </c>
      <c r="F10" s="12">
        <v>0</v>
      </c>
      <c r="G10" s="12">
        <v>1.9</v>
      </c>
      <c r="H10" s="12">
        <v>1.9</v>
      </c>
      <c r="I10" s="12"/>
      <c r="J10" s="12">
        <v>1132</v>
      </c>
      <c r="K10" s="12"/>
      <c r="L10" s="12">
        <v>6</v>
      </c>
      <c r="M10" s="12">
        <v>1</v>
      </c>
      <c r="N10" s="12"/>
      <c r="O10" s="12"/>
      <c r="P10" s="12"/>
      <c r="Q10" s="12"/>
      <c r="R10" s="12"/>
      <c r="S10" s="12"/>
      <c r="T10" s="12"/>
      <c r="U10" s="12"/>
      <c r="V10" s="19">
        <v>46.8</v>
      </c>
      <c r="W10" s="19">
        <f t="shared" si="1"/>
        <v>24.6315789473684</v>
      </c>
      <c r="X10" s="19">
        <v>41</v>
      </c>
      <c r="Y10" s="12" t="s">
        <v>42</v>
      </c>
      <c r="Z10" s="24"/>
      <c r="AA10" s="3"/>
      <c r="AB10" s="2"/>
      <c r="AC10"/>
    </row>
    <row r="11" s="1" customFormat="1" ht="31" customHeight="1" spans="1:29">
      <c r="A11" s="10">
        <f>SUBTOTAL(103,$B$9:B11)</f>
        <v>3</v>
      </c>
      <c r="B11" s="11" t="s">
        <v>38</v>
      </c>
      <c r="C11" s="12" t="s">
        <v>43</v>
      </c>
      <c r="D11" s="12" t="s">
        <v>46</v>
      </c>
      <c r="E11" s="13" t="s">
        <v>47</v>
      </c>
      <c r="F11" s="12">
        <v>1</v>
      </c>
      <c r="G11" s="12">
        <v>1.455</v>
      </c>
      <c r="H11" s="12">
        <v>0.455</v>
      </c>
      <c r="I11" s="12"/>
      <c r="J11" s="12">
        <v>268</v>
      </c>
      <c r="K11" s="12"/>
      <c r="L11" s="12">
        <v>2</v>
      </c>
      <c r="M11" s="12"/>
      <c r="N11" s="12"/>
      <c r="O11" s="12"/>
      <c r="P11" s="12"/>
      <c r="Q11" s="12"/>
      <c r="R11" s="12"/>
      <c r="S11" s="12"/>
      <c r="T11" s="12"/>
      <c r="U11" s="12"/>
      <c r="V11" s="19">
        <v>11.45</v>
      </c>
      <c r="W11" s="19">
        <f t="shared" si="1"/>
        <v>25.1648351648352</v>
      </c>
      <c r="X11" s="19">
        <v>9</v>
      </c>
      <c r="Y11" s="12" t="s">
        <v>42</v>
      </c>
      <c r="Z11" s="24"/>
      <c r="AA11" s="3"/>
      <c r="AB11" s="2"/>
      <c r="AC11"/>
    </row>
    <row r="12" s="1" customFormat="1" ht="31" customHeight="1" spans="1:29">
      <c r="A12" s="10">
        <f>SUBTOTAL(103,$B$9:B12)</f>
        <v>4</v>
      </c>
      <c r="B12" s="11" t="s">
        <v>38</v>
      </c>
      <c r="C12" s="12" t="s">
        <v>43</v>
      </c>
      <c r="D12" s="12" t="s">
        <v>48</v>
      </c>
      <c r="E12" s="13" t="s">
        <v>49</v>
      </c>
      <c r="F12" s="12">
        <v>0</v>
      </c>
      <c r="G12" s="12">
        <v>0.283</v>
      </c>
      <c r="H12" s="12">
        <v>0.283</v>
      </c>
      <c r="I12" s="12"/>
      <c r="J12" s="12">
        <v>236</v>
      </c>
      <c r="K12" s="12"/>
      <c r="L12" s="12">
        <v>4</v>
      </c>
      <c r="M12" s="12"/>
      <c r="N12" s="12"/>
      <c r="O12" s="12"/>
      <c r="P12" s="12"/>
      <c r="Q12" s="12"/>
      <c r="R12" s="12"/>
      <c r="S12" s="12"/>
      <c r="T12" s="12"/>
      <c r="U12" s="12"/>
      <c r="V12" s="19">
        <v>7.11</v>
      </c>
      <c r="W12" s="19">
        <f t="shared" si="1"/>
        <v>25.1236749116608</v>
      </c>
      <c r="X12" s="19">
        <v>5.41</v>
      </c>
      <c r="Y12" s="12" t="s">
        <v>42</v>
      </c>
      <c r="Z12" s="24"/>
      <c r="AA12" s="3"/>
      <c r="AB12" s="2"/>
      <c r="AC12"/>
    </row>
    <row r="13" s="1" customFormat="1" ht="31" customHeight="1" spans="1:29">
      <c r="A13" s="10">
        <f>SUBTOTAL(103,$B$9:B13)</f>
        <v>5</v>
      </c>
      <c r="B13" s="11" t="s">
        <v>38</v>
      </c>
      <c r="C13" s="12" t="s">
        <v>43</v>
      </c>
      <c r="D13" s="12" t="s">
        <v>50</v>
      </c>
      <c r="E13" s="13" t="s">
        <v>51</v>
      </c>
      <c r="F13" s="12">
        <v>0</v>
      </c>
      <c r="G13" s="12">
        <v>0.559</v>
      </c>
      <c r="H13" s="12">
        <v>0.559</v>
      </c>
      <c r="I13" s="12"/>
      <c r="J13" s="12">
        <v>544</v>
      </c>
      <c r="K13" s="12"/>
      <c r="L13" s="12">
        <v>2</v>
      </c>
      <c r="M13" s="12"/>
      <c r="N13" s="12"/>
      <c r="O13" s="12"/>
      <c r="P13" s="12"/>
      <c r="Q13" s="12"/>
      <c r="R13" s="12"/>
      <c r="S13" s="12"/>
      <c r="T13" s="12"/>
      <c r="U13" s="12"/>
      <c r="V13" s="19">
        <v>15.46</v>
      </c>
      <c r="W13" s="19">
        <f t="shared" si="1"/>
        <v>27.6565295169946</v>
      </c>
      <c r="X13" s="19">
        <v>13.73</v>
      </c>
      <c r="Y13" s="12" t="s">
        <v>42</v>
      </c>
      <c r="Z13" s="24"/>
      <c r="AA13" s="3"/>
      <c r="AB13" s="2"/>
      <c r="AC13"/>
    </row>
    <row r="14" s="1" customFormat="1" ht="29" customHeight="1" spans="1:29">
      <c r="A14" s="10">
        <f>SUBTOTAL(103,$B$9:B14)</f>
        <v>6</v>
      </c>
      <c r="B14" s="11" t="s">
        <v>38</v>
      </c>
      <c r="C14" s="12" t="s">
        <v>52</v>
      </c>
      <c r="D14" s="12" t="s">
        <v>53</v>
      </c>
      <c r="E14" s="13" t="s">
        <v>54</v>
      </c>
      <c r="F14" s="12">
        <v>0</v>
      </c>
      <c r="G14" s="12">
        <v>0.544</v>
      </c>
      <c r="H14" s="12">
        <v>0.544</v>
      </c>
      <c r="I14" s="12"/>
      <c r="J14" s="12">
        <v>308</v>
      </c>
      <c r="K14" s="12"/>
      <c r="L14" s="12">
        <v>6</v>
      </c>
      <c r="M14" s="12"/>
      <c r="N14" s="12"/>
      <c r="O14" s="12"/>
      <c r="P14" s="12"/>
      <c r="Q14" s="12">
        <v>8</v>
      </c>
      <c r="R14" s="12"/>
      <c r="S14" s="12"/>
      <c r="T14" s="12"/>
      <c r="U14" s="12"/>
      <c r="V14" s="19">
        <v>12.09</v>
      </c>
      <c r="W14" s="19">
        <f t="shared" si="1"/>
        <v>22.2242647058824</v>
      </c>
      <c r="X14" s="19">
        <v>9.89</v>
      </c>
      <c r="Y14" s="12" t="s">
        <v>42</v>
      </c>
      <c r="Z14" s="24"/>
      <c r="AA14" s="3"/>
      <c r="AB14" s="2"/>
      <c r="AC14"/>
    </row>
    <row r="15" customFormat="1" ht="29" customHeight="1" spans="1:28">
      <c r="A15" s="10">
        <f>SUBTOTAL(103,$B$9:B15)</f>
        <v>7</v>
      </c>
      <c r="B15" s="11" t="s">
        <v>38</v>
      </c>
      <c r="C15" s="12" t="s">
        <v>52</v>
      </c>
      <c r="D15" s="12" t="s">
        <v>55</v>
      </c>
      <c r="E15" s="13" t="s">
        <v>56</v>
      </c>
      <c r="F15" s="12">
        <v>0</v>
      </c>
      <c r="G15" s="12">
        <v>1.91</v>
      </c>
      <c r="H15" s="12">
        <v>1.91</v>
      </c>
      <c r="I15" s="12"/>
      <c r="J15" s="12">
        <v>1040</v>
      </c>
      <c r="K15" s="12"/>
      <c r="L15" s="12">
        <v>18</v>
      </c>
      <c r="M15" s="12"/>
      <c r="N15" s="12"/>
      <c r="O15" s="12"/>
      <c r="P15" s="12"/>
      <c r="Q15" s="12"/>
      <c r="R15" s="12"/>
      <c r="S15" s="12"/>
      <c r="T15" s="12"/>
      <c r="U15" s="12"/>
      <c r="V15" s="19">
        <v>43.59</v>
      </c>
      <c r="W15" s="19">
        <f t="shared" si="1"/>
        <v>22.8219895287958</v>
      </c>
      <c r="X15" s="19">
        <v>38.29</v>
      </c>
      <c r="Y15" s="12" t="s">
        <v>42</v>
      </c>
      <c r="Z15" s="24"/>
      <c r="AA15" s="3"/>
      <c r="AB15" s="2"/>
    </row>
    <row r="16" customFormat="1" ht="31" customHeight="1" spans="1:28">
      <c r="A16" s="10">
        <f>SUBTOTAL(103,$B$9:B16)</f>
        <v>8</v>
      </c>
      <c r="B16" s="11" t="s">
        <v>38</v>
      </c>
      <c r="C16" s="12" t="s">
        <v>43</v>
      </c>
      <c r="D16" s="12" t="s">
        <v>57</v>
      </c>
      <c r="E16" s="13" t="s">
        <v>58</v>
      </c>
      <c r="F16" s="12">
        <v>0</v>
      </c>
      <c r="G16" s="12">
        <v>0.711</v>
      </c>
      <c r="H16" s="12">
        <v>0.711</v>
      </c>
      <c r="I16" s="12"/>
      <c r="J16" s="12">
        <v>420</v>
      </c>
      <c r="K16" s="12"/>
      <c r="L16" s="12">
        <v>7</v>
      </c>
      <c r="M16" s="12"/>
      <c r="N16" s="12"/>
      <c r="O16" s="12"/>
      <c r="P16" s="12"/>
      <c r="Q16" s="12">
        <v>12</v>
      </c>
      <c r="R16" s="12"/>
      <c r="S16" s="12"/>
      <c r="T16" s="12"/>
      <c r="U16" s="12"/>
      <c r="V16" s="19">
        <v>13.79</v>
      </c>
      <c r="W16" s="19">
        <f t="shared" si="1"/>
        <v>19.3952180028129</v>
      </c>
      <c r="X16" s="19">
        <v>11.43</v>
      </c>
      <c r="Y16" s="12" t="s">
        <v>42</v>
      </c>
      <c r="Z16" s="24"/>
      <c r="AA16" s="3"/>
      <c r="AB16" s="2"/>
    </row>
    <row r="17" customFormat="1" ht="29" customHeight="1" spans="1:28">
      <c r="A17" s="10">
        <f>SUBTOTAL(103,$B$9:B17)</f>
        <v>9</v>
      </c>
      <c r="B17" s="11" t="s">
        <v>59</v>
      </c>
      <c r="C17" s="12" t="s">
        <v>60</v>
      </c>
      <c r="D17" s="12" t="s">
        <v>61</v>
      </c>
      <c r="E17" s="13" t="s">
        <v>62</v>
      </c>
      <c r="F17" s="12">
        <v>0</v>
      </c>
      <c r="G17" s="12">
        <v>0.591</v>
      </c>
      <c r="H17" s="12">
        <v>0.591</v>
      </c>
      <c r="I17" s="12"/>
      <c r="J17" s="12">
        <v>488</v>
      </c>
      <c r="K17" s="12"/>
      <c r="L17" s="12">
        <v>6</v>
      </c>
      <c r="M17" s="12"/>
      <c r="N17" s="12"/>
      <c r="O17" s="12"/>
      <c r="P17" s="12"/>
      <c r="Q17" s="12">
        <v>16</v>
      </c>
      <c r="R17" s="12"/>
      <c r="S17" s="12"/>
      <c r="T17" s="12"/>
      <c r="U17" s="12"/>
      <c r="V17" s="19">
        <v>16.88</v>
      </c>
      <c r="W17" s="19">
        <f t="shared" si="1"/>
        <v>28.5617597292724</v>
      </c>
      <c r="X17" s="19">
        <v>14.24</v>
      </c>
      <c r="Y17" s="12" t="s">
        <v>42</v>
      </c>
      <c r="Z17" s="24"/>
      <c r="AA17" s="3"/>
      <c r="AB17" s="2"/>
    </row>
    <row r="18" customFormat="1" ht="29" customHeight="1" spans="1:28">
      <c r="A18" s="10">
        <f>SUBTOTAL(103,$B$9:B18)</f>
        <v>10</v>
      </c>
      <c r="B18" s="11" t="s">
        <v>59</v>
      </c>
      <c r="C18" s="12" t="s">
        <v>60</v>
      </c>
      <c r="D18" s="12" t="s">
        <v>63</v>
      </c>
      <c r="E18" s="13" t="s">
        <v>64</v>
      </c>
      <c r="F18" s="12">
        <v>0.3</v>
      </c>
      <c r="G18" s="12">
        <v>1.757</v>
      </c>
      <c r="H18" s="12">
        <v>1.457</v>
      </c>
      <c r="I18" s="12"/>
      <c r="J18" s="12">
        <v>890</v>
      </c>
      <c r="K18" s="12"/>
      <c r="L18" s="12">
        <v>3</v>
      </c>
      <c r="M18" s="12"/>
      <c r="N18" s="12"/>
      <c r="O18" s="12"/>
      <c r="P18" s="12"/>
      <c r="Q18" s="12">
        <v>12</v>
      </c>
      <c r="R18" s="12"/>
      <c r="S18" s="12"/>
      <c r="T18" s="12"/>
      <c r="U18" s="12"/>
      <c r="V18" s="19">
        <v>39.6</v>
      </c>
      <c r="W18" s="19">
        <f t="shared" si="1"/>
        <v>27.1791352093342</v>
      </c>
      <c r="X18" s="19">
        <v>33.6</v>
      </c>
      <c r="Y18" s="12" t="s">
        <v>42</v>
      </c>
      <c r="Z18" s="24"/>
      <c r="AA18" s="3"/>
      <c r="AB18" s="2"/>
    </row>
    <row r="19" customFormat="1" ht="29" customHeight="1" spans="1:28">
      <c r="A19" s="10">
        <f>SUBTOTAL(103,$B$9:B19)</f>
        <v>11</v>
      </c>
      <c r="B19" s="11" t="s">
        <v>59</v>
      </c>
      <c r="C19" s="12" t="s">
        <v>60</v>
      </c>
      <c r="D19" s="12" t="s">
        <v>65</v>
      </c>
      <c r="E19" s="13" t="s">
        <v>66</v>
      </c>
      <c r="F19" s="12">
        <v>0</v>
      </c>
      <c r="G19" s="12">
        <v>1.194</v>
      </c>
      <c r="H19" s="12">
        <v>1.194</v>
      </c>
      <c r="I19" s="12"/>
      <c r="J19" s="12">
        <v>704</v>
      </c>
      <c r="K19" s="12"/>
      <c r="L19" s="12">
        <v>6</v>
      </c>
      <c r="M19" s="12"/>
      <c r="N19" s="12"/>
      <c r="O19" s="12"/>
      <c r="P19" s="12"/>
      <c r="Q19" s="12">
        <v>12</v>
      </c>
      <c r="R19" s="12"/>
      <c r="S19" s="12"/>
      <c r="T19" s="12"/>
      <c r="U19" s="12"/>
      <c r="V19" s="19">
        <v>30.72</v>
      </c>
      <c r="W19" s="19">
        <f t="shared" si="1"/>
        <v>25.7286432160804</v>
      </c>
      <c r="X19" s="19">
        <v>19.27</v>
      </c>
      <c r="Y19" s="12" t="s">
        <v>42</v>
      </c>
      <c r="Z19" s="24"/>
      <c r="AA19" s="3"/>
      <c r="AB19" s="2"/>
    </row>
    <row r="20" customFormat="1" ht="29" customHeight="1" spans="1:28">
      <c r="A20" s="10">
        <f>SUBTOTAL(103,$B$9:B20)</f>
        <v>12</v>
      </c>
      <c r="B20" s="11" t="s">
        <v>59</v>
      </c>
      <c r="C20" s="12" t="s">
        <v>60</v>
      </c>
      <c r="D20" s="12" t="s">
        <v>67</v>
      </c>
      <c r="E20" s="13" t="s">
        <v>68</v>
      </c>
      <c r="F20" s="12">
        <v>0</v>
      </c>
      <c r="G20" s="12">
        <v>0.721</v>
      </c>
      <c r="H20" s="12">
        <v>0.721</v>
      </c>
      <c r="I20" s="12"/>
      <c r="J20" s="12">
        <v>368</v>
      </c>
      <c r="K20" s="12"/>
      <c r="L20" s="12">
        <v>5</v>
      </c>
      <c r="M20" s="12"/>
      <c r="N20" s="12"/>
      <c r="O20" s="12"/>
      <c r="P20" s="12"/>
      <c r="Q20" s="12">
        <v>12</v>
      </c>
      <c r="R20" s="12"/>
      <c r="S20" s="12"/>
      <c r="T20" s="12"/>
      <c r="U20" s="12"/>
      <c r="V20" s="19">
        <v>15.71</v>
      </c>
      <c r="W20" s="19">
        <f t="shared" si="1"/>
        <v>21.7891816920943</v>
      </c>
      <c r="X20" s="19">
        <v>12.82</v>
      </c>
      <c r="Y20" s="12" t="s">
        <v>42</v>
      </c>
      <c r="Z20" s="24"/>
      <c r="AA20" s="3"/>
      <c r="AB20" s="2"/>
    </row>
    <row r="21" customFormat="1" ht="29" customHeight="1" spans="1:28">
      <c r="A21" s="10">
        <f>SUBTOTAL(103,$B$9:B21)</f>
        <v>13</v>
      </c>
      <c r="B21" s="11" t="s">
        <v>59</v>
      </c>
      <c r="C21" s="12" t="s">
        <v>69</v>
      </c>
      <c r="D21" s="12" t="s">
        <v>70</v>
      </c>
      <c r="E21" s="13" t="s">
        <v>71</v>
      </c>
      <c r="F21" s="12">
        <v>0</v>
      </c>
      <c r="G21" s="12">
        <v>4.108</v>
      </c>
      <c r="H21" s="12">
        <v>4.108</v>
      </c>
      <c r="I21" s="12"/>
      <c r="J21" s="12">
        <v>2192</v>
      </c>
      <c r="K21" s="12"/>
      <c r="L21" s="12">
        <v>4</v>
      </c>
      <c r="M21" s="12">
        <v>1</v>
      </c>
      <c r="N21" s="12"/>
      <c r="O21" s="12"/>
      <c r="P21" s="12"/>
      <c r="Q21" s="12">
        <v>12</v>
      </c>
      <c r="R21" s="12"/>
      <c r="S21" s="12"/>
      <c r="T21" s="12"/>
      <c r="U21" s="12"/>
      <c r="V21" s="19">
        <v>90.48</v>
      </c>
      <c r="W21" s="19">
        <f t="shared" si="1"/>
        <v>22.0253164556962</v>
      </c>
      <c r="X21" s="19">
        <v>76.59</v>
      </c>
      <c r="Y21" s="12" t="s">
        <v>42</v>
      </c>
      <c r="Z21" s="24"/>
      <c r="AA21" s="3"/>
      <c r="AB21" s="2"/>
    </row>
    <row r="22" customFormat="1" ht="29" customHeight="1" spans="1:28">
      <c r="A22" s="10">
        <f>SUBTOTAL(103,$B$9:B22)</f>
        <v>14</v>
      </c>
      <c r="B22" s="11" t="s">
        <v>59</v>
      </c>
      <c r="C22" s="12" t="s">
        <v>69</v>
      </c>
      <c r="D22" s="12" t="s">
        <v>72</v>
      </c>
      <c r="E22" s="13" t="s">
        <v>73</v>
      </c>
      <c r="F22" s="12">
        <v>0</v>
      </c>
      <c r="G22" s="12">
        <v>1.339</v>
      </c>
      <c r="H22" s="12">
        <v>1.339</v>
      </c>
      <c r="I22" s="12"/>
      <c r="J22" s="12">
        <v>674</v>
      </c>
      <c r="K22" s="12"/>
      <c r="L22" s="12">
        <v>10</v>
      </c>
      <c r="M22" s="12">
        <v>4</v>
      </c>
      <c r="N22" s="12"/>
      <c r="O22" s="12"/>
      <c r="P22" s="12"/>
      <c r="Q22" s="12">
        <v>20</v>
      </c>
      <c r="R22" s="12"/>
      <c r="S22" s="12"/>
      <c r="T22" s="12"/>
      <c r="U22" s="12"/>
      <c r="V22" s="19">
        <v>34.1125</v>
      </c>
      <c r="W22" s="19">
        <f t="shared" si="1"/>
        <v>25.4761015683346</v>
      </c>
      <c r="X22" s="19">
        <v>28.49</v>
      </c>
      <c r="Y22" s="12" t="s">
        <v>42</v>
      </c>
      <c r="Z22" s="24"/>
      <c r="AA22" s="3"/>
      <c r="AB22" s="2"/>
    </row>
    <row r="23" customFormat="1" ht="29" customHeight="1" spans="1:28">
      <c r="A23" s="10">
        <f>SUBTOTAL(103,$B$9:B23)</f>
        <v>15</v>
      </c>
      <c r="B23" s="11" t="s">
        <v>59</v>
      </c>
      <c r="C23" s="12" t="s">
        <v>69</v>
      </c>
      <c r="D23" s="12" t="s">
        <v>74</v>
      </c>
      <c r="E23" s="13" t="s">
        <v>75</v>
      </c>
      <c r="F23" s="12">
        <v>0</v>
      </c>
      <c r="G23" s="12">
        <v>0.668</v>
      </c>
      <c r="H23" s="12">
        <v>0.668</v>
      </c>
      <c r="I23" s="12"/>
      <c r="J23" s="12">
        <v>618</v>
      </c>
      <c r="K23" s="12"/>
      <c r="L23" s="12">
        <v>3</v>
      </c>
      <c r="M23" s="12"/>
      <c r="N23" s="12"/>
      <c r="O23" s="12"/>
      <c r="P23" s="12"/>
      <c r="Q23" s="12">
        <v>8</v>
      </c>
      <c r="R23" s="12"/>
      <c r="S23" s="12"/>
      <c r="T23" s="12"/>
      <c r="U23" s="12"/>
      <c r="V23" s="19">
        <v>18.83</v>
      </c>
      <c r="W23" s="19">
        <f t="shared" si="1"/>
        <v>28.188622754491</v>
      </c>
      <c r="X23" s="19">
        <v>15.76</v>
      </c>
      <c r="Y23" s="12" t="s">
        <v>42</v>
      </c>
      <c r="Z23" s="24"/>
      <c r="AA23" s="3"/>
      <c r="AB23" s="2"/>
    </row>
    <row r="24" customFormat="1" ht="29" customHeight="1" spans="1:28">
      <c r="A24" s="10">
        <f>SUBTOTAL(103,$B$9:B24)</f>
        <v>16</v>
      </c>
      <c r="B24" s="11" t="s">
        <v>59</v>
      </c>
      <c r="C24" s="12" t="s">
        <v>69</v>
      </c>
      <c r="D24" s="12" t="s">
        <v>76</v>
      </c>
      <c r="E24" s="13" t="s">
        <v>77</v>
      </c>
      <c r="F24" s="12">
        <v>0</v>
      </c>
      <c r="G24" s="12">
        <v>1.477</v>
      </c>
      <c r="H24" s="12">
        <v>1.477</v>
      </c>
      <c r="I24" s="12"/>
      <c r="J24" s="12">
        <v>754</v>
      </c>
      <c r="K24" s="12"/>
      <c r="L24" s="12">
        <v>7</v>
      </c>
      <c r="M24" s="12">
        <v>1</v>
      </c>
      <c r="N24" s="12"/>
      <c r="O24" s="12"/>
      <c r="P24" s="12"/>
      <c r="Q24" s="12">
        <v>12</v>
      </c>
      <c r="R24" s="12"/>
      <c r="S24" s="12"/>
      <c r="T24" s="12"/>
      <c r="U24" s="12"/>
      <c r="V24" s="19">
        <v>31.82</v>
      </c>
      <c r="W24" s="19">
        <f t="shared" si="1"/>
        <v>21.5436696005416</v>
      </c>
      <c r="X24" s="19">
        <v>27.28</v>
      </c>
      <c r="Y24" s="12" t="s">
        <v>42</v>
      </c>
      <c r="Z24" s="24"/>
      <c r="AA24" s="3"/>
      <c r="AB24" s="2"/>
    </row>
    <row r="25" customFormat="1" ht="29" customHeight="1" spans="1:28">
      <c r="A25" s="10">
        <f>SUBTOTAL(103,$B$9:B25)</f>
        <v>17</v>
      </c>
      <c r="B25" s="11" t="s">
        <v>59</v>
      </c>
      <c r="C25" s="12" t="s">
        <v>78</v>
      </c>
      <c r="D25" s="12" t="s">
        <v>79</v>
      </c>
      <c r="E25" s="13" t="s">
        <v>80</v>
      </c>
      <c r="F25" s="12">
        <v>0</v>
      </c>
      <c r="G25" s="12">
        <v>5.283</v>
      </c>
      <c r="H25" s="12">
        <v>5.283</v>
      </c>
      <c r="I25" s="12"/>
      <c r="J25" s="12">
        <v>2878</v>
      </c>
      <c r="K25" s="12"/>
      <c r="L25" s="12">
        <v>20</v>
      </c>
      <c r="M25" s="12">
        <v>6</v>
      </c>
      <c r="N25" s="12"/>
      <c r="O25" s="12"/>
      <c r="P25" s="12"/>
      <c r="Q25" s="12">
        <v>20</v>
      </c>
      <c r="R25" s="12"/>
      <c r="S25" s="12"/>
      <c r="T25" s="12"/>
      <c r="U25" s="12"/>
      <c r="V25" s="19">
        <v>123.54</v>
      </c>
      <c r="W25" s="19">
        <f t="shared" si="1"/>
        <v>23.3844406587166</v>
      </c>
      <c r="X25" s="19">
        <v>97.3</v>
      </c>
      <c r="Y25" s="12" t="s">
        <v>42</v>
      </c>
      <c r="Z25" s="24"/>
      <c r="AA25" s="3"/>
      <c r="AB25" s="2"/>
    </row>
    <row r="26" customFormat="1" ht="29" customHeight="1" spans="1:28">
      <c r="A26" s="10">
        <f>SUBTOTAL(103,$B$9:B26)</f>
        <v>18</v>
      </c>
      <c r="B26" s="11" t="s">
        <v>59</v>
      </c>
      <c r="C26" s="12" t="s">
        <v>81</v>
      </c>
      <c r="D26" s="12" t="s">
        <v>82</v>
      </c>
      <c r="E26" s="13" t="s">
        <v>83</v>
      </c>
      <c r="F26" s="12">
        <v>0</v>
      </c>
      <c r="G26" s="12">
        <v>2.039</v>
      </c>
      <c r="H26" s="12">
        <v>2.039</v>
      </c>
      <c r="I26" s="12"/>
      <c r="J26" s="12">
        <v>1066</v>
      </c>
      <c r="K26" s="12"/>
      <c r="L26" s="12">
        <v>3</v>
      </c>
      <c r="M26" s="12"/>
      <c r="N26" s="12"/>
      <c r="O26" s="12"/>
      <c r="P26" s="12"/>
      <c r="Q26" s="12">
        <v>12</v>
      </c>
      <c r="R26" s="12"/>
      <c r="S26" s="12"/>
      <c r="T26" s="12"/>
      <c r="U26" s="12"/>
      <c r="V26" s="19">
        <v>48.36</v>
      </c>
      <c r="W26" s="19">
        <f t="shared" si="1"/>
        <v>23.7175085826385</v>
      </c>
      <c r="X26" s="19">
        <v>42.14</v>
      </c>
      <c r="Y26" s="12" t="s">
        <v>42</v>
      </c>
      <c r="Z26" s="24"/>
      <c r="AA26" s="3"/>
      <c r="AB26" s="2"/>
    </row>
    <row r="27" customFormat="1" ht="29" customHeight="1" spans="1:28">
      <c r="A27" s="10">
        <f>SUBTOTAL(103,$B$9:B27)</f>
        <v>19</v>
      </c>
      <c r="B27" s="11" t="s">
        <v>59</v>
      </c>
      <c r="C27" s="12" t="s">
        <v>81</v>
      </c>
      <c r="D27" s="12" t="s">
        <v>84</v>
      </c>
      <c r="E27" s="13" t="s">
        <v>85</v>
      </c>
      <c r="F27" s="12">
        <v>0</v>
      </c>
      <c r="G27" s="12">
        <v>2.626</v>
      </c>
      <c r="H27" s="12">
        <v>2.626</v>
      </c>
      <c r="I27" s="12"/>
      <c r="J27" s="12">
        <v>1380</v>
      </c>
      <c r="K27" s="12"/>
      <c r="L27" s="12">
        <v>7</v>
      </c>
      <c r="M27" s="12"/>
      <c r="N27" s="12"/>
      <c r="O27" s="12"/>
      <c r="P27" s="12"/>
      <c r="Q27" s="12">
        <v>12</v>
      </c>
      <c r="R27" s="12"/>
      <c r="S27" s="12"/>
      <c r="T27" s="12"/>
      <c r="U27" s="12"/>
      <c r="V27" s="19">
        <v>56.3</v>
      </c>
      <c r="W27" s="19">
        <f t="shared" si="1"/>
        <v>21.4394516374714</v>
      </c>
      <c r="X27" s="19">
        <v>48.38</v>
      </c>
      <c r="Y27" s="12" t="s">
        <v>42</v>
      </c>
      <c r="Z27" s="24"/>
      <c r="AA27" s="3"/>
      <c r="AB27" s="2"/>
    </row>
    <row r="28" customFormat="1" ht="29" customHeight="1" spans="1:28">
      <c r="A28" s="10">
        <f>SUBTOTAL(103,$B$9:B28)</f>
        <v>20</v>
      </c>
      <c r="B28" s="11" t="s">
        <v>59</v>
      </c>
      <c r="C28" s="12" t="s">
        <v>86</v>
      </c>
      <c r="D28" s="12" t="s">
        <v>87</v>
      </c>
      <c r="E28" s="13" t="s">
        <v>88</v>
      </c>
      <c r="F28" s="12">
        <v>0</v>
      </c>
      <c r="G28" s="12">
        <v>1.87</v>
      </c>
      <c r="H28" s="12">
        <v>1.87</v>
      </c>
      <c r="I28" s="12"/>
      <c r="J28" s="12">
        <v>1318</v>
      </c>
      <c r="K28" s="12"/>
      <c r="L28" s="12">
        <v>2</v>
      </c>
      <c r="M28" s="12"/>
      <c r="N28" s="12"/>
      <c r="O28" s="12"/>
      <c r="P28" s="12"/>
      <c r="Q28" s="12">
        <v>4</v>
      </c>
      <c r="R28" s="12"/>
      <c r="S28" s="12"/>
      <c r="T28" s="12"/>
      <c r="U28" s="12"/>
      <c r="V28" s="19">
        <v>42.72</v>
      </c>
      <c r="W28" s="19">
        <f t="shared" si="1"/>
        <v>22.8449197860963</v>
      </c>
      <c r="X28" s="19">
        <v>36.19</v>
      </c>
      <c r="Y28" s="12" t="s">
        <v>42</v>
      </c>
      <c r="Z28" s="24"/>
      <c r="AA28" s="3"/>
      <c r="AB28" s="2"/>
    </row>
    <row r="29" customFormat="1" ht="29" customHeight="1" spans="1:28">
      <c r="A29" s="10">
        <f>SUBTOTAL(103,$B$9:B29)</f>
        <v>21</v>
      </c>
      <c r="B29" s="11" t="s">
        <v>59</v>
      </c>
      <c r="C29" s="12" t="s">
        <v>89</v>
      </c>
      <c r="D29" s="12" t="s">
        <v>90</v>
      </c>
      <c r="E29" s="13" t="s">
        <v>91</v>
      </c>
      <c r="F29" s="12">
        <v>0</v>
      </c>
      <c r="G29" s="12">
        <v>2.773</v>
      </c>
      <c r="H29" s="12">
        <v>2.773</v>
      </c>
      <c r="I29" s="12"/>
      <c r="J29" s="12">
        <v>1436</v>
      </c>
      <c r="K29" s="12"/>
      <c r="L29" s="12">
        <v>4</v>
      </c>
      <c r="M29" s="12">
        <v>3</v>
      </c>
      <c r="N29" s="12"/>
      <c r="O29" s="12"/>
      <c r="P29" s="12"/>
      <c r="Q29" s="12">
        <v>8</v>
      </c>
      <c r="R29" s="12"/>
      <c r="S29" s="12"/>
      <c r="T29" s="12"/>
      <c r="U29" s="12"/>
      <c r="V29" s="19">
        <v>59.21</v>
      </c>
      <c r="W29" s="19">
        <f t="shared" si="1"/>
        <v>21.3523260007212</v>
      </c>
      <c r="X29" s="19">
        <v>50.68</v>
      </c>
      <c r="Y29" s="12" t="s">
        <v>42</v>
      </c>
      <c r="Z29" s="24"/>
      <c r="AA29" s="3"/>
      <c r="AB29" s="2"/>
    </row>
    <row r="30" customFormat="1" ht="29" customHeight="1" spans="1:28">
      <c r="A30" s="10">
        <f>SUBTOTAL(103,$B$9:B30)</f>
        <v>22</v>
      </c>
      <c r="B30" s="11" t="s">
        <v>59</v>
      </c>
      <c r="C30" s="12" t="s">
        <v>92</v>
      </c>
      <c r="D30" s="12" t="s">
        <v>93</v>
      </c>
      <c r="E30" s="13" t="s">
        <v>94</v>
      </c>
      <c r="F30" s="12">
        <v>0</v>
      </c>
      <c r="G30" s="12">
        <v>1.541</v>
      </c>
      <c r="H30" s="12">
        <v>1.541</v>
      </c>
      <c r="I30" s="12"/>
      <c r="J30" s="12">
        <v>1112</v>
      </c>
      <c r="K30" s="12"/>
      <c r="L30" s="12">
        <v>11</v>
      </c>
      <c r="M30" s="12"/>
      <c r="N30" s="12"/>
      <c r="O30" s="12"/>
      <c r="P30" s="12"/>
      <c r="Q30" s="12">
        <v>12</v>
      </c>
      <c r="R30" s="12"/>
      <c r="S30" s="12"/>
      <c r="T30" s="12"/>
      <c r="U30" s="12"/>
      <c r="V30" s="19">
        <v>41.71</v>
      </c>
      <c r="W30" s="19">
        <f t="shared" si="1"/>
        <v>27.0668397144711</v>
      </c>
      <c r="X30" s="19">
        <v>35.48</v>
      </c>
      <c r="Y30" s="12" t="s">
        <v>42</v>
      </c>
      <c r="Z30" s="24"/>
      <c r="AA30" s="3"/>
      <c r="AB30" s="2"/>
    </row>
    <row r="31" customFormat="1" ht="29" customHeight="1" spans="1:28">
      <c r="A31" s="10">
        <f>SUBTOTAL(103,$B$9:B31)</f>
        <v>23</v>
      </c>
      <c r="B31" s="11" t="s">
        <v>59</v>
      </c>
      <c r="C31" s="12" t="s">
        <v>92</v>
      </c>
      <c r="D31" s="12" t="s">
        <v>95</v>
      </c>
      <c r="E31" s="13" t="s">
        <v>96</v>
      </c>
      <c r="F31" s="12">
        <v>0</v>
      </c>
      <c r="G31" s="12">
        <v>1.244</v>
      </c>
      <c r="H31" s="12">
        <v>1.244</v>
      </c>
      <c r="I31" s="12"/>
      <c r="J31" s="12">
        <v>676</v>
      </c>
      <c r="K31" s="12"/>
      <c r="L31" s="12">
        <v>3</v>
      </c>
      <c r="M31" s="12"/>
      <c r="N31" s="12"/>
      <c r="O31" s="12"/>
      <c r="P31" s="12"/>
      <c r="Q31" s="12">
        <v>4</v>
      </c>
      <c r="R31" s="12"/>
      <c r="S31" s="12"/>
      <c r="T31" s="12"/>
      <c r="U31" s="12"/>
      <c r="V31" s="19">
        <v>25.13</v>
      </c>
      <c r="W31" s="19">
        <f t="shared" si="1"/>
        <v>20.2009646302251</v>
      </c>
      <c r="X31" s="19">
        <v>21.21</v>
      </c>
      <c r="Y31" s="12" t="s">
        <v>42</v>
      </c>
      <c r="Z31" s="24"/>
      <c r="AA31" s="3"/>
      <c r="AB31" s="2"/>
    </row>
    <row r="32" customFormat="1" ht="29" customHeight="1" spans="1:28">
      <c r="A32" s="10">
        <f>SUBTOTAL(103,$B$9:B32)</f>
        <v>24</v>
      </c>
      <c r="B32" s="11" t="s">
        <v>59</v>
      </c>
      <c r="C32" s="12" t="s">
        <v>92</v>
      </c>
      <c r="D32" s="12" t="s">
        <v>97</v>
      </c>
      <c r="E32" s="13" t="s">
        <v>98</v>
      </c>
      <c r="F32" s="12">
        <v>0</v>
      </c>
      <c r="G32" s="12">
        <v>1.005</v>
      </c>
      <c r="H32" s="12">
        <v>1.005</v>
      </c>
      <c r="I32" s="12"/>
      <c r="J32" s="12">
        <v>598</v>
      </c>
      <c r="K32" s="12"/>
      <c r="L32" s="12">
        <v>7</v>
      </c>
      <c r="M32" s="12"/>
      <c r="N32" s="12"/>
      <c r="O32" s="12"/>
      <c r="P32" s="12"/>
      <c r="Q32" s="12">
        <v>12</v>
      </c>
      <c r="R32" s="12"/>
      <c r="S32" s="12"/>
      <c r="T32" s="12"/>
      <c r="U32" s="12"/>
      <c r="V32" s="19">
        <v>26.85</v>
      </c>
      <c r="W32" s="19">
        <f t="shared" si="1"/>
        <v>26.7164179104478</v>
      </c>
      <c r="X32" s="19">
        <v>23.61</v>
      </c>
      <c r="Y32" s="12" t="s">
        <v>42</v>
      </c>
      <c r="Z32" s="24"/>
      <c r="AA32" s="3"/>
      <c r="AB32" s="2"/>
    </row>
    <row r="33" customFormat="1" ht="29" customHeight="1" spans="1:28">
      <c r="A33" s="10">
        <f>SUBTOTAL(103,$B$9:B33)</f>
        <v>25</v>
      </c>
      <c r="B33" s="11" t="s">
        <v>59</v>
      </c>
      <c r="C33" s="12" t="s">
        <v>92</v>
      </c>
      <c r="D33" s="12" t="s">
        <v>99</v>
      </c>
      <c r="E33" s="13" t="s">
        <v>100</v>
      </c>
      <c r="F33" s="12">
        <v>0</v>
      </c>
      <c r="G33" s="12">
        <v>1.068</v>
      </c>
      <c r="H33" s="12">
        <v>1.068</v>
      </c>
      <c r="I33" s="12"/>
      <c r="J33" s="12">
        <v>544</v>
      </c>
      <c r="K33" s="12"/>
      <c r="L33" s="12">
        <v>3</v>
      </c>
      <c r="M33" s="12"/>
      <c r="N33" s="12"/>
      <c r="O33" s="12"/>
      <c r="P33" s="12"/>
      <c r="Q33" s="12">
        <v>4</v>
      </c>
      <c r="R33" s="12"/>
      <c r="S33" s="12"/>
      <c r="T33" s="12"/>
      <c r="U33" s="12"/>
      <c r="V33" s="19">
        <v>21.32</v>
      </c>
      <c r="W33" s="19">
        <f t="shared" si="1"/>
        <v>19.9625468164794</v>
      </c>
      <c r="X33" s="19">
        <v>17.99</v>
      </c>
      <c r="Y33" s="12" t="s">
        <v>42</v>
      </c>
      <c r="Z33" s="24"/>
      <c r="AA33" s="3"/>
      <c r="AB33" s="2"/>
    </row>
    <row r="34" customFormat="1" ht="29" customHeight="1" spans="1:28">
      <c r="A34" s="10">
        <f>SUBTOTAL(103,$B$9:B34)</f>
        <v>26</v>
      </c>
      <c r="B34" s="11" t="s">
        <v>59</v>
      </c>
      <c r="C34" s="12" t="s">
        <v>101</v>
      </c>
      <c r="D34" s="12" t="s">
        <v>102</v>
      </c>
      <c r="E34" s="13" t="s">
        <v>103</v>
      </c>
      <c r="F34" s="12">
        <v>0</v>
      </c>
      <c r="G34" s="12">
        <v>0.795</v>
      </c>
      <c r="H34" s="12">
        <v>0.795</v>
      </c>
      <c r="I34" s="12"/>
      <c r="J34" s="12">
        <v>446</v>
      </c>
      <c r="K34" s="12"/>
      <c r="L34" s="12">
        <v>2</v>
      </c>
      <c r="M34" s="12"/>
      <c r="N34" s="12"/>
      <c r="O34" s="12"/>
      <c r="P34" s="12"/>
      <c r="Q34" s="12">
        <v>4</v>
      </c>
      <c r="R34" s="12"/>
      <c r="S34" s="12"/>
      <c r="T34" s="12"/>
      <c r="U34" s="12"/>
      <c r="V34" s="19">
        <v>20.29</v>
      </c>
      <c r="W34" s="19">
        <f t="shared" si="1"/>
        <v>25.5220125786164</v>
      </c>
      <c r="X34" s="19">
        <v>17.24</v>
      </c>
      <c r="Y34" s="12" t="s">
        <v>42</v>
      </c>
      <c r="Z34" s="24"/>
      <c r="AA34" s="3"/>
      <c r="AB34" s="2"/>
    </row>
    <row r="35" customFormat="1" ht="29" customHeight="1" spans="1:28">
      <c r="A35" s="10">
        <f>SUBTOTAL(103,$B$9:B35)</f>
        <v>27</v>
      </c>
      <c r="B35" s="11" t="s">
        <v>59</v>
      </c>
      <c r="C35" s="12" t="s">
        <v>101</v>
      </c>
      <c r="D35" s="12" t="s">
        <v>104</v>
      </c>
      <c r="E35" s="13" t="s">
        <v>105</v>
      </c>
      <c r="F35" s="12">
        <v>1.9</v>
      </c>
      <c r="G35" s="12">
        <v>3.358</v>
      </c>
      <c r="H35" s="12">
        <v>1.458</v>
      </c>
      <c r="I35" s="12"/>
      <c r="J35" s="12">
        <v>724</v>
      </c>
      <c r="K35" s="12"/>
      <c r="L35" s="12">
        <v>3</v>
      </c>
      <c r="M35" s="12"/>
      <c r="N35" s="12"/>
      <c r="O35" s="12"/>
      <c r="P35" s="12"/>
      <c r="Q35" s="12">
        <v>4</v>
      </c>
      <c r="R35" s="12"/>
      <c r="S35" s="12"/>
      <c r="T35" s="12"/>
      <c r="U35" s="12"/>
      <c r="V35" s="19">
        <v>30.4</v>
      </c>
      <c r="W35" s="19">
        <f t="shared" si="1"/>
        <v>20.8504801097394</v>
      </c>
      <c r="X35" s="19">
        <v>25.7</v>
      </c>
      <c r="Y35" s="12" t="s">
        <v>42</v>
      </c>
      <c r="Z35" s="24"/>
      <c r="AA35" s="3"/>
      <c r="AB35" s="2"/>
    </row>
    <row r="36" customFormat="1" ht="29" customHeight="1" spans="1:28">
      <c r="A36" s="10">
        <f>SUBTOTAL(103,$B$9:B36)</f>
        <v>28</v>
      </c>
      <c r="B36" s="11" t="s">
        <v>59</v>
      </c>
      <c r="C36" s="12" t="s">
        <v>101</v>
      </c>
      <c r="D36" s="12" t="s">
        <v>106</v>
      </c>
      <c r="E36" s="13" t="s">
        <v>107</v>
      </c>
      <c r="F36" s="12">
        <v>0</v>
      </c>
      <c r="G36" s="12">
        <v>0.943</v>
      </c>
      <c r="H36" s="12">
        <v>0.943</v>
      </c>
      <c r="I36" s="12"/>
      <c r="J36" s="12">
        <v>490</v>
      </c>
      <c r="K36" s="12"/>
      <c r="L36" s="12">
        <v>2</v>
      </c>
      <c r="M36" s="12"/>
      <c r="N36" s="12"/>
      <c r="O36" s="12"/>
      <c r="P36" s="12"/>
      <c r="Q36" s="12">
        <v>4</v>
      </c>
      <c r="R36" s="12"/>
      <c r="S36" s="12"/>
      <c r="T36" s="12"/>
      <c r="U36" s="12"/>
      <c r="V36" s="19">
        <v>20.21</v>
      </c>
      <c r="W36" s="19">
        <f t="shared" si="1"/>
        <v>21.4316012725345</v>
      </c>
      <c r="X36" s="19">
        <v>18.35</v>
      </c>
      <c r="Y36" s="12" t="s">
        <v>42</v>
      </c>
      <c r="Z36" s="24"/>
      <c r="AA36" s="3"/>
      <c r="AB36" s="2"/>
    </row>
    <row r="37" customFormat="1" ht="29" customHeight="1" spans="1:28">
      <c r="A37" s="10">
        <f>SUBTOTAL(103,$B$9:B37)</f>
        <v>29</v>
      </c>
      <c r="B37" s="11" t="s">
        <v>59</v>
      </c>
      <c r="C37" s="12" t="s">
        <v>101</v>
      </c>
      <c r="D37" s="12" t="s">
        <v>108</v>
      </c>
      <c r="E37" s="13" t="s">
        <v>109</v>
      </c>
      <c r="F37" s="12">
        <v>0</v>
      </c>
      <c r="G37" s="12">
        <v>1.045</v>
      </c>
      <c r="H37" s="12">
        <v>1.045</v>
      </c>
      <c r="I37" s="12"/>
      <c r="J37" s="12">
        <v>524</v>
      </c>
      <c r="K37" s="12"/>
      <c r="L37" s="12">
        <v>6</v>
      </c>
      <c r="M37" s="12"/>
      <c r="N37" s="12"/>
      <c r="O37" s="12"/>
      <c r="P37" s="12"/>
      <c r="Q37" s="12">
        <v>8</v>
      </c>
      <c r="R37" s="12"/>
      <c r="S37" s="12"/>
      <c r="T37" s="12"/>
      <c r="U37" s="12"/>
      <c r="V37" s="19">
        <v>20.13</v>
      </c>
      <c r="W37" s="19">
        <f t="shared" si="1"/>
        <v>19.2631578947368</v>
      </c>
      <c r="X37" s="19">
        <v>16.97</v>
      </c>
      <c r="Y37" s="12" t="s">
        <v>42</v>
      </c>
      <c r="Z37" s="24"/>
      <c r="AA37" s="3"/>
      <c r="AB37" s="2"/>
    </row>
  </sheetData>
  <autoFilter ref="A8:Y37">
    <extLst/>
  </autoFilter>
  <mergeCells count="31">
    <mergeCell ref="A1:Y1"/>
    <mergeCell ref="A2:D2"/>
    <mergeCell ref="V2:X2"/>
    <mergeCell ref="A3:G3"/>
    <mergeCell ref="I3:U3"/>
    <mergeCell ref="I4:U4"/>
    <mergeCell ref="S5:U5"/>
    <mergeCell ref="A8:G8"/>
    <mergeCell ref="A4:A7"/>
    <mergeCell ref="B4:B7"/>
    <mergeCell ref="C4:C7"/>
    <mergeCell ref="D4:D7"/>
    <mergeCell ref="E4:E7"/>
    <mergeCell ref="F4:F7"/>
    <mergeCell ref="G4:G7"/>
    <mergeCell ref="H3:H7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V5:V7"/>
    <mergeCell ref="W5:W7"/>
    <mergeCell ref="X5:X7"/>
    <mergeCell ref="Y3:Y7"/>
    <mergeCell ref="V3:X4"/>
  </mergeCells>
  <conditionalFormatting sqref="W9:W37">
    <cfRule type="cellIs" dxfId="0" priority="1" operator="greaterThan">
      <formula>30</formula>
    </cfRule>
  </conditionalFormatting>
  <conditionalFormatting sqref="Z9:Z37">
    <cfRule type="cellIs" dxfId="0" priority="2" operator="lessThan">
      <formula>0.5</formula>
    </cfRule>
    <cfRule type="cellIs" dxfId="1" priority="3" operator="lessThan">
      <formula>0.5</formula>
    </cfRule>
    <cfRule type="cellIs" dxfId="0" priority="4" operator="lessThan">
      <formula>0.45</formula>
    </cfRule>
  </conditionalFormatting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断尾的猫</cp:lastModifiedBy>
  <dcterms:created xsi:type="dcterms:W3CDTF">2023-05-12T11:15:00Z</dcterms:created>
  <dcterms:modified xsi:type="dcterms:W3CDTF">2024-06-07T08:41:12Z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F41F2C2B3BD34746B2877D4646F4A318_13</vt:lpwstr>
  </property>
</Properties>
</file>